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tabRatio="935" activeTab="1"/>
  </bookViews>
  <sheets>
    <sheet name="Instructivo" sheetId="1" r:id="rId1"/>
    <sheet name="Consolidado IE o CE " sheetId="2" r:id="rId2"/>
    <sheet name="SEDE A " sheetId="3" r:id="rId3"/>
    <sheet name="Perfil SEDE A" sheetId="4" r:id="rId4"/>
    <sheet name="SEDE B" sheetId="5" r:id="rId5"/>
    <sheet name="Perfil SEDE B" sheetId="6" r:id="rId6"/>
    <sheet name="SEDE C" sheetId="7" r:id="rId7"/>
    <sheet name="Perfil SEDE C" sheetId="8" r:id="rId8"/>
    <sheet name="SEDE D" sheetId="9" r:id="rId9"/>
    <sheet name="Perfil SEDE D" sheetId="10" r:id="rId10"/>
    <sheet name="SEDE E" sheetId="11" r:id="rId11"/>
    <sheet name="Perfil SEDE E" sheetId="12" r:id="rId12"/>
    <sheet name="SEDE F" sheetId="13" r:id="rId13"/>
    <sheet name="Perfil SEDE F" sheetId="14" r:id="rId14"/>
    <sheet name="SEDE G" sheetId="15" r:id="rId15"/>
    <sheet name="Perfil SEDE G" sheetId="16" r:id="rId16"/>
    <sheet name="SEDE H" sheetId="17" r:id="rId17"/>
    <sheet name="Perfil SEDE H" sheetId="18" r:id="rId18"/>
    <sheet name="SEDE XX" sheetId="19" r:id="rId19"/>
    <sheet name="Perfil SEDE XX" sheetId="20" r:id="rId20"/>
  </sheets>
  <definedNames>
    <definedName name="_xlfn.AGGREGATE" hidden="1">#NAME?</definedName>
    <definedName name="_xlnm.Print_Area" localSheetId="1">'Consolidado IE o CE '!$A$1:$N$41</definedName>
    <definedName name="_xlnm.Print_Area" localSheetId="18">'SEDE XX'!$A$1:$R$251</definedName>
    <definedName name="_xlnm.Print_Titles" localSheetId="3">'Perfil SEDE A'!$18:$18</definedName>
    <definedName name="_xlnm.Print_Titles" localSheetId="5">'Perfil SEDE B'!$13:$13</definedName>
    <definedName name="_xlnm.Print_Titles" localSheetId="7">'Perfil SEDE C'!$13:$13</definedName>
    <definedName name="_xlnm.Print_Titles" localSheetId="9">'Perfil SEDE D'!$13:$13</definedName>
    <definedName name="_xlnm.Print_Titles" localSheetId="11">'Perfil SEDE E'!$13:$13</definedName>
    <definedName name="_xlnm.Print_Titles" localSheetId="13">'Perfil SEDE F'!$13:$13</definedName>
    <definedName name="_xlnm.Print_Titles" localSheetId="15">'Perfil SEDE G'!$13:$13</definedName>
    <definedName name="_xlnm.Print_Titles" localSheetId="17">'Perfil SEDE H'!$13:$13</definedName>
    <definedName name="_xlnm.Print_Titles" localSheetId="19">'Perfil SEDE XX'!$3:$3</definedName>
  </definedNames>
  <calcPr fullCalcOnLoad="1"/>
</workbook>
</file>

<file path=xl/comments11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15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17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sharedStrings.xml><?xml version="1.0" encoding="utf-8"?>
<sst xmlns="http://schemas.openxmlformats.org/spreadsheetml/2006/main" count="2568" uniqueCount="201">
  <si>
    <t>MATRIZ PARA EL CÁLCULO DE NECESIDADES DOCENTES POR ESTABLECIMIENTO EDUCATIVO</t>
  </si>
  <si>
    <r>
      <t>AÑO ESCOLAR:</t>
    </r>
    <r>
      <rPr>
        <sz val="12"/>
        <rFont val="Arial Narrow"/>
        <family val="2"/>
      </rPr>
      <t xml:space="preserve"> </t>
    </r>
  </si>
  <si>
    <t xml:space="preserve">NOMBRE DE LA ENTIDAD TERRITORIAL CERTIFICADA: </t>
  </si>
  <si>
    <t>NOMBRE DEL MUNICIPIO:</t>
  </si>
  <si>
    <t xml:space="preserve">CÓDIGO DANE DEL ESTABLECIMIENTO EDUCATIVO:                                           </t>
  </si>
  <si>
    <t xml:space="preserve">No. DE SEDES URBANAS:           </t>
  </si>
  <si>
    <t>No. DE SEDES RURALES:</t>
  </si>
  <si>
    <t>NOMBRE RECTOR O DIRECTOR RURAL:</t>
  </si>
  <si>
    <t>MINUTOS POR PERIODO ACADEMICO EN BASICA SECUNDARIA Y MEDIA</t>
  </si>
  <si>
    <t>NUMERO DE PERIODOS ACADEMICOS POR DOCENTE</t>
  </si>
  <si>
    <t>Prees</t>
  </si>
  <si>
    <t>Bás. Prim.</t>
  </si>
  <si>
    <t>6º</t>
  </si>
  <si>
    <t>7º</t>
  </si>
  <si>
    <t>8º</t>
  </si>
  <si>
    <t>9º</t>
  </si>
  <si>
    <t>10°</t>
  </si>
  <si>
    <t>11°</t>
  </si>
  <si>
    <t>12º</t>
  </si>
  <si>
    <t>13º</t>
  </si>
  <si>
    <t>TOTAL</t>
  </si>
  <si>
    <t>Número de grupos</t>
  </si>
  <si>
    <t>Estudiantes matriculados</t>
  </si>
  <si>
    <t>Alumnos promedio por grupo</t>
  </si>
  <si>
    <t>INTENSIDAD HORARIA DE LAS ÁREAS FUNDAMENTALES Y OPTATIVAS POR GRADO</t>
  </si>
  <si>
    <t>FUNDAMENTALES</t>
  </si>
  <si>
    <t>Preescolar</t>
  </si>
  <si>
    <t>Básica primaria</t>
  </si>
  <si>
    <t>Basica Secundaria Media</t>
  </si>
  <si>
    <t>Ciencias Naturales y Educacion Ambiental</t>
  </si>
  <si>
    <t>Ciencias Naturales</t>
  </si>
  <si>
    <t>Biologia Integral</t>
  </si>
  <si>
    <t>Quimica</t>
  </si>
  <si>
    <t>Fisica</t>
  </si>
  <si>
    <t>Ciencias Sociales, Historia Geografia, Constitución Política y Democracia.</t>
  </si>
  <si>
    <t>Ciencias Sociales</t>
  </si>
  <si>
    <t>Historia</t>
  </si>
  <si>
    <t>Geografía</t>
  </si>
  <si>
    <t>Democracia</t>
  </si>
  <si>
    <t xml:space="preserve">Ciencias  Económicas y Políticas </t>
  </si>
  <si>
    <t>Ciencia Economica</t>
  </si>
  <si>
    <t>Ciencias  Politicas</t>
  </si>
  <si>
    <t>Ciencias Economicas y Policas</t>
  </si>
  <si>
    <t>Educación Etica y en Valores</t>
  </si>
  <si>
    <t>Educación Etica y Valores</t>
  </si>
  <si>
    <t>Educación Religiosa</t>
  </si>
  <si>
    <t>Educación Religiosa y Moral</t>
  </si>
  <si>
    <t>Filosofía</t>
  </si>
  <si>
    <t>Educacion Artistica</t>
  </si>
  <si>
    <t>Educacion Artistica -Artes Plasticas-Dibujo</t>
  </si>
  <si>
    <t>Educación Artistica -Artes Escenicas-</t>
  </si>
  <si>
    <t>Educación Artistica -Musica-</t>
  </si>
  <si>
    <t>Educación Artistica -Danzas-</t>
  </si>
  <si>
    <t>Educación Fisica Recreacion y Deportes</t>
  </si>
  <si>
    <t>Educacion Fisica Recreacion y Deportes</t>
  </si>
  <si>
    <t>Humanidades Lengua Castellana e Idiomas Extranjeros</t>
  </si>
  <si>
    <t>Lengua Castellana</t>
  </si>
  <si>
    <t>Habilidades Comunicativas</t>
  </si>
  <si>
    <t>Ingles</t>
  </si>
  <si>
    <t>Frances</t>
  </si>
  <si>
    <t>Matemáticas</t>
  </si>
  <si>
    <t>Matematicas- Arítmetica</t>
  </si>
  <si>
    <t>Cálculo</t>
  </si>
  <si>
    <t>Geometría</t>
  </si>
  <si>
    <t>Estadística</t>
  </si>
  <si>
    <t>Trigonometría</t>
  </si>
  <si>
    <t>Lógica del Pensamiento</t>
  </si>
  <si>
    <t>Algebra</t>
  </si>
  <si>
    <t xml:space="preserve">Tecnología e informática </t>
  </si>
  <si>
    <t>Tecnologia</t>
  </si>
  <si>
    <t>Informatica- Sistemas</t>
  </si>
  <si>
    <t>Tecnología e Informática</t>
  </si>
  <si>
    <t>Formacion Diversificada</t>
  </si>
  <si>
    <t>Formacion Tecnica</t>
  </si>
  <si>
    <t>Area de Formacion Normalista</t>
  </si>
  <si>
    <t>Psicologia</t>
  </si>
  <si>
    <t>Ayudas Didacticas</t>
  </si>
  <si>
    <t>Proyectos</t>
  </si>
  <si>
    <t>Administracion Educativa</t>
  </si>
  <si>
    <t>Administracion Curricular</t>
  </si>
  <si>
    <t>Práctica Docente</t>
  </si>
  <si>
    <t>Metodologia</t>
  </si>
  <si>
    <t>OPTATIVAS</t>
  </si>
  <si>
    <t>Area Optativa</t>
  </si>
  <si>
    <t>emprendemiento</t>
  </si>
  <si>
    <t>C. Naturales</t>
  </si>
  <si>
    <t>Comercio</t>
  </si>
  <si>
    <t>TOTAL PERIODOS ACADÉMICOS SEMANALES DE ÁREAS FUNDAMENTALES + OPTATIVAS POR GRADO</t>
  </si>
  <si>
    <t>PERIODOS ACADEMICOS TOTALES POR ASIGNATURA Y GRADO (Número de grupos x Intensidad horaria de las áreas por grado)</t>
  </si>
  <si>
    <t>TOTAL            ( Periodos de clase por Area )</t>
  </si>
  <si>
    <t>DOCENTES Necesarios</t>
  </si>
  <si>
    <t>DOCENTES Actuales</t>
  </si>
  <si>
    <t>BALANCE PLANTA DOCENTE</t>
  </si>
  <si>
    <t>BALANCE DE ASIGNACIÓN ACADÉMICA (Periodos)</t>
  </si>
  <si>
    <t>Total de minutos extras</t>
  </si>
  <si>
    <t>HORAS EXTRAS REQUERIDAS de 60 minutos</t>
  </si>
  <si>
    <t>Sub Total Area</t>
  </si>
  <si>
    <t>Ciencias Sociales, Historia Geografia, Constitucion Politica y Democracia.</t>
  </si>
  <si>
    <t>Educacion Etica y en Valores</t>
  </si>
  <si>
    <t>Educacion Religiosa</t>
  </si>
  <si>
    <t>Filosofia</t>
  </si>
  <si>
    <t>Sub Total Areas</t>
  </si>
  <si>
    <t>Matematicas</t>
  </si>
  <si>
    <t>Formación Técnica</t>
  </si>
  <si>
    <t xml:space="preserve">TOTALES </t>
  </si>
  <si>
    <t xml:space="preserve">Rector- Vicerrector </t>
  </si>
  <si>
    <t>Coordinadores</t>
  </si>
  <si>
    <t>Horario de Jornadas</t>
  </si>
  <si>
    <t>Minutos de descanso</t>
  </si>
  <si>
    <t>Total Directivos</t>
  </si>
  <si>
    <t>Horario Jornada 1</t>
  </si>
  <si>
    <t>No. Alumnos Diurno</t>
  </si>
  <si>
    <t>Horario Jornada 2</t>
  </si>
  <si>
    <t>Balance de Asignación académica (periodos)</t>
  </si>
  <si>
    <t>No. Alumnos Nocturno</t>
  </si>
  <si>
    <t>Horario Jornada 3</t>
  </si>
  <si>
    <t>Total Alumnos</t>
  </si>
  <si>
    <t>Docentes de Apoyo</t>
  </si>
  <si>
    <t>Nombre de las Sedes</t>
  </si>
  <si>
    <t>Área por Sedes m2</t>
  </si>
  <si>
    <t>Cupos</t>
  </si>
  <si>
    <t>Cupos por jornada</t>
  </si>
  <si>
    <t>Total Matrícula</t>
  </si>
  <si>
    <t>Balance de cupos vs área</t>
  </si>
  <si>
    <t>OBSERVACIONES:</t>
  </si>
  <si>
    <t>FIRMA Y CÉDULA DEL RECTOR O DIRECTOR RURAL</t>
  </si>
  <si>
    <t>FIRMA Y CÉDULA DEL RESPONSABLE EN LA SECRETARIA DE EDUCACIÓN</t>
  </si>
  <si>
    <t>RECTOR</t>
  </si>
  <si>
    <t>CEDULA</t>
  </si>
  <si>
    <t>EXPEDIDA</t>
  </si>
  <si>
    <t>APELLIDOS</t>
  </si>
  <si>
    <t>COORDINADORES</t>
  </si>
  <si>
    <t>ORIENTADOR</t>
  </si>
  <si>
    <t xml:space="preserve">MINUTOS POR PERIODO ACADEMICO EN PREESCOLAR </t>
  </si>
  <si>
    <t>MINUTOS POR PERIODO ACADEMICO EN  BASICA PRIMARIA</t>
  </si>
  <si>
    <t>No. de Jornadas de cero (0) a trece (13)</t>
  </si>
  <si>
    <t>NOMBRE DE LA SEDE:</t>
  </si>
  <si>
    <t>SEDE URBANA</t>
  </si>
  <si>
    <t>SEDE RURAL</t>
  </si>
  <si>
    <t>TOTAL DE DOCENTES PARA Basica Secundaria y Media</t>
  </si>
  <si>
    <t>Total de cupos en la sede</t>
  </si>
  <si>
    <t>Docentes con Funciones de Orientadores</t>
  </si>
  <si>
    <t>DOCENTES NECESARIOS</t>
  </si>
  <si>
    <t>DOCENTES ACTUALES</t>
  </si>
  <si>
    <t>TIPO DE NOMBRAMIENTO</t>
  </si>
  <si>
    <t>No.</t>
  </si>
  <si>
    <t>ÁREA DE DESEMPEÑO</t>
  </si>
  <si>
    <t>DOCENTES DE AULA PREESCOLAR</t>
  </si>
  <si>
    <t>TODOS LOS TITULOS</t>
  </si>
  <si>
    <t>DOCENTES DE AULA PRIMARIA</t>
  </si>
  <si>
    <t>DOCENTES DE AULA SECUNDARIA Y MEDIA</t>
  </si>
  <si>
    <t xml:space="preserve">CÓDIGO DANE DE LA SEDE:                                           </t>
  </si>
  <si>
    <t>NOMBRE DEL ESTABLECIMIENTO EDUCATIVO:</t>
  </si>
  <si>
    <t>INSTITUCIÓN EDUCATIVA</t>
  </si>
  <si>
    <t>CENTRO EDUCATIVO</t>
  </si>
  <si>
    <t xml:space="preserve">NOMBRE DEL ESTABLECIMIENTO EDUCATIVO </t>
  </si>
  <si>
    <t>REPORTE DE MATRÍCULA</t>
  </si>
  <si>
    <t>TOTAL DE ÁREAS TIPO A EN EL EE.</t>
  </si>
  <si>
    <t>TOTAL CUPOS POR JORNADA</t>
  </si>
  <si>
    <t>TOTAL CUPOS EN EL ESTABLECIMEINTO EDUCATIVO</t>
  </si>
  <si>
    <t>TOTAL MATRÍCULA</t>
  </si>
  <si>
    <t>Total Alumnos en establecimiento educativo</t>
  </si>
  <si>
    <t>NOMBRES</t>
  </si>
  <si>
    <t>GRADO ESCALAFÓN</t>
  </si>
  <si>
    <t>A continuación usted encontrará información que debe ingresar en la matriz de cálculo de necesidades docentes por establecimiento educativo.</t>
  </si>
  <si>
    <t>INSTRUCTIVO</t>
  </si>
  <si>
    <t>Solamente ingrese información en las celdas de color amarillo.</t>
  </si>
  <si>
    <t>Al ubicarse sobre la celda de color amarillo se despliega una instrucción que le indica la información que debe ingresar.</t>
  </si>
  <si>
    <t>Primaria</t>
  </si>
  <si>
    <t>Secundaria y Media</t>
  </si>
  <si>
    <t>Ciclos</t>
  </si>
  <si>
    <t>Niveles</t>
  </si>
  <si>
    <t>Hora de Ingreso</t>
  </si>
  <si>
    <t>Hora de Salida</t>
  </si>
  <si>
    <t>1°</t>
  </si>
  <si>
    <t>2°</t>
  </si>
  <si>
    <t>3°</t>
  </si>
  <si>
    <t>4°</t>
  </si>
  <si>
    <t>5°</t>
  </si>
  <si>
    <t>INTENSIDAD HORARIA DE LAS ÁREAS FUNDAMENTALES POR GRADO</t>
  </si>
  <si>
    <t>DOCENTES NECESARIOS PREESCOLAR</t>
  </si>
  <si>
    <t>DOCENTES ACTUALES PREESCOLAR</t>
  </si>
  <si>
    <t>DOCENTES NECESARIOS PRIMARIA</t>
  </si>
  <si>
    <t>DOCENTES ACTUALES PRIMARIA</t>
  </si>
  <si>
    <t>Total de Periodos</t>
  </si>
  <si>
    <t>Total Primaria</t>
  </si>
  <si>
    <t>TOTAL DE DOCENTES NECESARIOS</t>
  </si>
  <si>
    <t>TOTAL DE DOCENTES ACTUALES</t>
  </si>
  <si>
    <t>SEDE I</t>
  </si>
  <si>
    <t>SEDE J</t>
  </si>
  <si>
    <t>SEDE K</t>
  </si>
  <si>
    <t>SEDE L</t>
  </si>
  <si>
    <t>SEDE M</t>
  </si>
  <si>
    <t>SEDE N</t>
  </si>
  <si>
    <t>SEDE O</t>
  </si>
  <si>
    <t>SEDE P</t>
  </si>
  <si>
    <t>Balance de cupos vs matrícula</t>
  </si>
  <si>
    <t>MATRIZ PARA EL CÁLCULO DE NECESIDADES DOCENTES POR ESTABLECIMIENTO EDUCATIVO ACADÉMICO</t>
  </si>
  <si>
    <t>SE RECOMIENDA NO CORTAR INFORMACIÓN EN LAS CASILLAS DONDE SE INGRESAR, SE DEBE COPIAR</t>
  </si>
  <si>
    <t>SE RECOMIENDA NO CORTAR O ELIMINAR ALGUNA DE LAS PESTAÑAS QUE SE ENCUENTRAN EN EL ARCHIVO, SE DEBEN UTILIZAR LAS NECESARIAS Y DEJAR LAS OTRAS EN BLANCO.</t>
  </si>
  <si>
    <t>Al finalizar cada una de las pestañas encontrará un espacio para diligrenciar las observaciones que considere pertinentes.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</si>
</sst>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[$-240A]hh:mm:ss\ AM/PM"/>
    <numFmt numFmtId="167" formatCode="[$-240A]h:mm:ss\ AM/PM;@"/>
    <numFmt numFmtId="168" formatCode="[$-240A]dddd\,\ dd&quot; de &quot;mmmm&quot; de &quot;yyyy"/>
    <numFmt numFmtId="169" formatCode="hh:mm:ss;@"/>
    <numFmt numFmtId="170" formatCode="hh:mm\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8">
    <xf numFmtId="0" fontId="0" fillId="0" borderId="0" xfId="0" applyAlignment="1">
      <alignment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164" fontId="5" fillId="34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vertical="center" wrapText="1"/>
      <protection/>
    </xf>
    <xf numFmtId="164" fontId="5" fillId="0" borderId="13" xfId="0" applyNumberFormat="1" applyFont="1" applyFill="1" applyBorder="1" applyAlignment="1" applyProtection="1">
      <alignment horizontal="right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left" vertical="center" wrapText="1"/>
      <protection/>
    </xf>
    <xf numFmtId="164" fontId="5" fillId="35" borderId="13" xfId="0" applyNumberFormat="1" applyFont="1" applyFill="1" applyBorder="1" applyAlignment="1" applyProtection="1">
      <alignment vertical="center" wrapText="1"/>
      <protection/>
    </xf>
    <xf numFmtId="164" fontId="5" fillId="35" borderId="13" xfId="0" applyNumberFormat="1" applyFont="1" applyFill="1" applyBorder="1" applyAlignment="1" applyProtection="1">
      <alignment horizontal="right" vertical="center" wrapText="1"/>
      <protection/>
    </xf>
    <xf numFmtId="2" fontId="5" fillId="35" borderId="13" xfId="0" applyNumberFormat="1" applyFont="1" applyFill="1" applyBorder="1" applyAlignment="1" applyProtection="1">
      <alignment horizontal="center" vertical="center" wrapText="1"/>
      <protection/>
    </xf>
    <xf numFmtId="164" fontId="5" fillId="34" borderId="13" xfId="0" applyNumberFormat="1" applyFont="1" applyFill="1" applyBorder="1" applyAlignment="1" applyProtection="1">
      <alignment vertical="center" wrapText="1"/>
      <protection/>
    </xf>
    <xf numFmtId="164" fontId="5" fillId="34" borderId="13" xfId="0" applyNumberFormat="1" applyFont="1" applyFill="1" applyBorder="1" applyAlignment="1" applyProtection="1">
      <alignment horizontal="center" vertical="center" wrapText="1"/>
      <protection/>
    </xf>
    <xf numFmtId="164" fontId="5" fillId="35" borderId="13" xfId="0" applyNumberFormat="1" applyFont="1" applyFill="1" applyBorder="1" applyAlignment="1" applyProtection="1">
      <alignment horizontal="center" vertical="center" wrapText="1"/>
      <protection/>
    </xf>
    <xf numFmtId="165" fontId="5" fillId="35" borderId="13" xfId="0" applyNumberFormat="1" applyFont="1" applyFill="1" applyBorder="1" applyAlignment="1" applyProtection="1">
      <alignment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13" xfId="51" applyNumberFormat="1" applyFont="1" applyFill="1" applyBorder="1" applyAlignment="1" applyProtection="1">
      <alignment horizontal="center" vertical="center" wrapText="1"/>
      <protection locked="0"/>
    </xf>
    <xf numFmtId="1" fontId="5" fillId="35" borderId="13" xfId="0" applyNumberFormat="1" applyFont="1" applyFill="1" applyBorder="1" applyAlignment="1" applyProtection="1">
      <alignment horizontal="center" vertical="center" wrapText="1"/>
      <protection/>
    </xf>
    <xf numFmtId="2" fontId="5" fillId="35" borderId="13" xfId="51" applyNumberFormat="1" applyFont="1" applyFill="1" applyBorder="1" applyAlignment="1" applyProtection="1">
      <alignment horizontal="center" vertical="center" wrapText="1"/>
      <protection/>
    </xf>
    <xf numFmtId="0" fontId="5" fillId="33" borderId="13" xfId="51" applyFont="1" applyFill="1" applyBorder="1" applyAlignment="1" applyProtection="1">
      <alignment vertical="center" wrapText="1"/>
      <protection locked="0"/>
    </xf>
    <xf numFmtId="0" fontId="5" fillId="33" borderId="13" xfId="51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2" fontId="5" fillId="0" borderId="13" xfId="51" applyNumberFormat="1" applyFont="1" applyFill="1" applyBorder="1" applyAlignment="1" applyProtection="1">
      <alignment horizontal="left" vertical="center" wrapText="1"/>
      <protection/>
    </xf>
    <xf numFmtId="165" fontId="4" fillId="0" borderId="13" xfId="51" applyNumberFormat="1" applyFont="1" applyFill="1" applyBorder="1" applyAlignment="1" applyProtection="1">
      <alignment horizontal="left" vertical="center" wrapText="1"/>
      <protection/>
    </xf>
    <xf numFmtId="0" fontId="5" fillId="0" borderId="13" xfId="51" applyFont="1" applyFill="1" applyBorder="1" applyAlignment="1" applyProtection="1">
      <alignment horizontal="center" vertical="center" wrapText="1"/>
      <protection/>
    </xf>
    <xf numFmtId="3" fontId="5" fillId="0" borderId="13" xfId="51" applyNumberFormat="1" applyFont="1" applyFill="1" applyBorder="1" applyAlignment="1" applyProtection="1">
      <alignment horizontal="center"/>
      <protection/>
    </xf>
    <xf numFmtId="0" fontId="5" fillId="0" borderId="13" xfId="5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51" applyFont="1" applyFill="1" applyBorder="1" applyAlignment="1" applyProtection="1">
      <alignment horizontal="center" vertical="center" wrapText="1"/>
      <protection/>
    </xf>
    <xf numFmtId="1" fontId="5" fillId="0" borderId="0" xfId="51" applyNumberFormat="1" applyFont="1" applyFill="1" applyBorder="1" applyAlignment="1" applyProtection="1">
      <alignment vertical="center" wrapText="1"/>
      <protection/>
    </xf>
    <xf numFmtId="2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3" xfId="51" applyFont="1" applyFill="1" applyBorder="1" applyAlignment="1" applyProtection="1">
      <alignment horizontal="center" vertical="center" wrapText="1"/>
      <protection locked="0"/>
    </xf>
    <xf numFmtId="0" fontId="4" fillId="0" borderId="13" xfId="51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4" fillId="35" borderId="18" xfId="51" applyFont="1" applyFill="1" applyBorder="1" applyAlignment="1" applyProtection="1">
      <alignment horizontal="left" vertical="center" wrapText="1"/>
      <protection/>
    </xf>
    <xf numFmtId="2" fontId="5" fillId="35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2" fontId="5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 locked="0"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64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164" fontId="5" fillId="33" borderId="22" xfId="0" applyNumberFormat="1" applyFont="1" applyFill="1" applyBorder="1" applyAlignment="1" applyProtection="1">
      <alignment vertical="center" wrapText="1"/>
      <protection locked="0"/>
    </xf>
    <xf numFmtId="164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vertical="center" wrapText="1"/>
      <protection/>
    </xf>
    <xf numFmtId="164" fontId="5" fillId="33" borderId="24" xfId="0" applyNumberFormat="1" applyFont="1" applyFill="1" applyBorder="1" applyAlignment="1" applyProtection="1">
      <alignment vertical="center" wrapText="1"/>
      <protection locked="0"/>
    </xf>
    <xf numFmtId="164" fontId="5" fillId="0" borderId="21" xfId="0" applyNumberFormat="1" applyFont="1" applyFill="1" applyBorder="1" applyAlignment="1" applyProtection="1">
      <alignment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64" fontId="4" fillId="36" borderId="26" xfId="0" applyNumberFormat="1" applyFont="1" applyFill="1" applyBorder="1" applyAlignment="1" applyProtection="1">
      <alignment horizontal="left" vertical="center" wrapText="1"/>
      <protection/>
    </xf>
    <xf numFmtId="0" fontId="5" fillId="34" borderId="26" xfId="0" applyFont="1" applyFill="1" applyBorder="1" applyAlignment="1" applyProtection="1">
      <alignment horizontal="left" vertical="center" wrapText="1"/>
      <protection/>
    </xf>
    <xf numFmtId="164" fontId="5" fillId="34" borderId="24" xfId="0" applyNumberFormat="1" applyFont="1" applyFill="1" applyBorder="1" applyAlignment="1" applyProtection="1">
      <alignment vertical="center" wrapText="1"/>
      <protection/>
    </xf>
    <xf numFmtId="164" fontId="5" fillId="34" borderId="27" xfId="0" applyNumberFormat="1" applyFont="1" applyFill="1" applyBorder="1" applyAlignment="1" applyProtection="1">
      <alignment vertical="center" wrapText="1"/>
      <protection/>
    </xf>
    <xf numFmtId="164" fontId="5" fillId="34" borderId="26" xfId="0" applyNumberFormat="1" applyFont="1" applyFill="1" applyBorder="1" applyAlignment="1" applyProtection="1">
      <alignment vertical="center" wrapText="1"/>
      <protection/>
    </xf>
    <xf numFmtId="164" fontId="5" fillId="37" borderId="28" xfId="0" applyNumberFormat="1" applyFont="1" applyFill="1" applyBorder="1" applyAlignment="1" applyProtection="1">
      <alignment vertical="center" wrapText="1"/>
      <protection locked="0"/>
    </xf>
    <xf numFmtId="164" fontId="5" fillId="37" borderId="29" xfId="0" applyNumberFormat="1" applyFont="1" applyFill="1" applyBorder="1" applyAlignment="1" applyProtection="1">
      <alignment vertical="center" wrapText="1"/>
      <protection locked="0"/>
    </xf>
    <xf numFmtId="164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36" borderId="26" xfId="0" applyNumberFormat="1" applyFont="1" applyFill="1" applyBorder="1" applyAlignment="1" applyProtection="1">
      <alignment vertical="center" wrapText="1"/>
      <protection/>
    </xf>
    <xf numFmtId="0" fontId="5" fillId="33" borderId="26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 horizontal="left" vertical="center" wrapText="1"/>
      <protection/>
    </xf>
    <xf numFmtId="0" fontId="5" fillId="34" borderId="28" xfId="0" applyFont="1" applyFill="1" applyBorder="1" applyAlignment="1" applyProtection="1">
      <alignment horizontal="left" vertical="center" wrapText="1"/>
      <protection/>
    </xf>
    <xf numFmtId="0" fontId="5" fillId="34" borderId="29" xfId="0" applyFont="1" applyFill="1" applyBorder="1" applyAlignment="1" applyProtection="1">
      <alignment horizontal="left" vertical="center" wrapText="1"/>
      <protection/>
    </xf>
    <xf numFmtId="164" fontId="5" fillId="34" borderId="18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/>
      <protection locked="0"/>
    </xf>
    <xf numFmtId="164" fontId="5" fillId="34" borderId="18" xfId="0" applyNumberFormat="1" applyFont="1" applyFill="1" applyBorder="1" applyAlignment="1" applyProtection="1">
      <alignment horizontal="center" vertical="center" wrapText="1"/>
      <protection/>
    </xf>
    <xf numFmtId="164" fontId="5" fillId="33" borderId="13" xfId="0" applyNumberFormat="1" applyFont="1" applyFill="1" applyBorder="1" applyAlignment="1" applyProtection="1">
      <alignment vertical="center" wrapText="1"/>
      <protection locked="0"/>
    </xf>
    <xf numFmtId="0" fontId="5" fillId="33" borderId="28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justify" vertical="center" wrapText="1"/>
      <protection locked="0"/>
    </xf>
    <xf numFmtId="0" fontId="5" fillId="33" borderId="18" xfId="0" applyFont="1" applyFill="1" applyBorder="1" applyAlignment="1" applyProtection="1">
      <alignment vertical="center" wrapText="1"/>
      <protection locked="0"/>
    </xf>
    <xf numFmtId="0" fontId="5" fillId="34" borderId="18" xfId="0" applyFont="1" applyFill="1" applyBorder="1" applyAlignment="1" applyProtection="1">
      <alignment/>
      <protection/>
    </xf>
    <xf numFmtId="164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64" fontId="5" fillId="37" borderId="26" xfId="0" applyNumberFormat="1" applyFont="1" applyFill="1" applyBorder="1" applyAlignment="1" applyProtection="1">
      <alignment vertical="center" wrapText="1"/>
      <protection locked="0"/>
    </xf>
    <xf numFmtId="164" fontId="5" fillId="37" borderId="30" xfId="0" applyNumberFormat="1" applyFont="1" applyFill="1" applyBorder="1" applyAlignment="1" applyProtection="1">
      <alignment vertical="center" wrapText="1"/>
      <protection locked="0"/>
    </xf>
    <xf numFmtId="164" fontId="5" fillId="0" borderId="25" xfId="0" applyNumberFormat="1" applyFont="1" applyFill="1" applyBorder="1" applyAlignment="1" applyProtection="1">
      <alignment vertical="center" wrapText="1"/>
      <protection/>
    </xf>
    <xf numFmtId="164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2" fontId="4" fillId="0" borderId="13" xfId="51" applyNumberFormat="1" applyFont="1" applyFill="1" applyBorder="1" applyAlignment="1" applyProtection="1">
      <alignment horizontal="center" vertical="center" wrapText="1"/>
      <protection/>
    </xf>
    <xf numFmtId="0" fontId="4" fillId="33" borderId="13" xfId="51" applyFont="1" applyFill="1" applyBorder="1" applyAlignment="1" applyProtection="1">
      <alignment vertical="center" wrapText="1"/>
      <protection locked="0"/>
    </xf>
    <xf numFmtId="0" fontId="5" fillId="0" borderId="13" xfId="51" applyFont="1" applyFill="1" applyBorder="1" applyAlignment="1" applyProtection="1">
      <alignment vertical="center"/>
      <protection/>
    </xf>
    <xf numFmtId="0" fontId="5" fillId="0" borderId="13" xfId="51" applyFont="1" applyFill="1" applyBorder="1" applyAlignment="1" applyProtection="1">
      <alignment vertical="center" wrapText="1"/>
      <protection/>
    </xf>
    <xf numFmtId="0" fontId="5" fillId="33" borderId="13" xfId="5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 horizontal="left" vertical="center" wrapText="1"/>
      <protection/>
    </xf>
    <xf numFmtId="164" fontId="5" fillId="0" borderId="22" xfId="0" applyNumberFormat="1" applyFont="1" applyFill="1" applyBorder="1" applyAlignment="1" applyProtection="1">
      <alignment vertical="center" wrapText="1"/>
      <protection/>
    </xf>
    <xf numFmtId="164" fontId="5" fillId="0" borderId="23" xfId="0" applyNumberFormat="1" applyFont="1" applyFill="1" applyBorder="1" applyAlignment="1" applyProtection="1">
      <alignment horizontal="right" vertical="center" wrapText="1"/>
      <protection/>
    </xf>
    <xf numFmtId="164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4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164" fontId="5" fillId="0" borderId="28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 horizontal="right" vertical="center" wrapText="1"/>
      <protection/>
    </xf>
    <xf numFmtId="164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164" fontId="5" fillId="0" borderId="36" xfId="0" applyNumberFormat="1" applyFont="1" applyFill="1" applyBorder="1" applyAlignment="1" applyProtection="1">
      <alignment vertical="center" wrapText="1"/>
      <protection/>
    </xf>
    <xf numFmtId="164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3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51" applyNumberFormat="1" applyFont="1" applyFill="1" applyBorder="1" applyAlignment="1" applyProtection="1">
      <alignment horizontal="center"/>
      <protection/>
    </xf>
    <xf numFmtId="164" fontId="5" fillId="33" borderId="33" xfId="0" applyNumberFormat="1" applyFont="1" applyFill="1" applyBorder="1" applyAlignment="1" applyProtection="1">
      <alignment horizontal="center" wrapText="1"/>
      <protection locked="0"/>
    </xf>
    <xf numFmtId="164" fontId="5" fillId="33" borderId="33" xfId="0" applyNumberFormat="1" applyFont="1" applyFill="1" applyBorder="1" applyAlignment="1" applyProtection="1">
      <alignment wrapText="1"/>
      <protection locked="0"/>
    </xf>
    <xf numFmtId="164" fontId="5" fillId="33" borderId="24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 inden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3" fontId="5" fillId="0" borderId="13" xfId="0" applyNumberFormat="1" applyFont="1" applyFill="1" applyBorder="1" applyAlignment="1">
      <alignment vertical="top" wrapText="1"/>
    </xf>
    <xf numFmtId="0" fontId="5" fillId="34" borderId="0" xfId="0" applyFont="1" applyFill="1" applyAlignment="1">
      <alignment vertical="center"/>
    </xf>
    <xf numFmtId="0" fontId="4" fillId="0" borderId="13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vertical="center"/>
    </xf>
    <xf numFmtId="0" fontId="4" fillId="0" borderId="0" xfId="5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51" applyFont="1" applyFill="1" applyBorder="1" applyAlignment="1" applyProtection="1">
      <alignment/>
      <protection/>
    </xf>
    <xf numFmtId="0" fontId="4" fillId="0" borderId="0" xfId="5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vertical="center" wrapText="1"/>
      <protection/>
    </xf>
    <xf numFmtId="0" fontId="4" fillId="35" borderId="40" xfId="0" applyFont="1" applyFill="1" applyBorder="1" applyAlignment="1" applyProtection="1">
      <alignment vertical="center" wrapText="1"/>
      <protection/>
    </xf>
    <xf numFmtId="0" fontId="4" fillId="35" borderId="40" xfId="0" applyFont="1" applyFill="1" applyBorder="1" applyAlignment="1" applyProtection="1">
      <alignment horizontal="center" vertical="center" wrapText="1"/>
      <protection/>
    </xf>
    <xf numFmtId="0" fontId="4" fillId="35" borderId="41" xfId="0" applyFont="1" applyFill="1" applyBorder="1" applyAlignment="1" applyProtection="1">
      <alignment horizontal="center" vertical="center" wrapText="1"/>
      <protection/>
    </xf>
    <xf numFmtId="0" fontId="4" fillId="35" borderId="4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51" applyFont="1" applyFill="1" applyAlignment="1" applyProtection="1">
      <alignment/>
      <protection/>
    </xf>
    <xf numFmtId="0" fontId="5" fillId="0" borderId="0" xfId="51" applyFont="1" applyFill="1" applyProtection="1">
      <alignment/>
      <protection/>
    </xf>
    <xf numFmtId="0" fontId="5" fillId="0" borderId="0" xfId="51" applyFont="1" applyProtection="1">
      <alignment/>
      <protection/>
    </xf>
    <xf numFmtId="0" fontId="4" fillId="0" borderId="16" xfId="51" applyFont="1" applyFill="1" applyBorder="1" applyAlignment="1" applyProtection="1">
      <alignment horizontal="left" vertical="center" wrapText="1"/>
      <protection/>
    </xf>
    <xf numFmtId="3" fontId="5" fillId="0" borderId="0" xfId="51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51" applyNumberFormat="1" applyFont="1" applyFill="1" applyBorder="1" applyAlignment="1" applyProtection="1">
      <alignment horizontal="left" vertical="center" wrapText="1"/>
      <protection/>
    </xf>
    <xf numFmtId="0" fontId="5" fillId="0" borderId="0" xfId="5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0" xfId="51" applyFont="1" applyFill="1" applyBorder="1" applyAlignment="1" applyProtection="1">
      <alignment vertical="center"/>
      <protection/>
    </xf>
    <xf numFmtId="1" fontId="5" fillId="0" borderId="0" xfId="51" applyNumberFormat="1" applyFont="1" applyFill="1" applyBorder="1" applyAlignment="1" applyProtection="1">
      <alignment horizontal="center"/>
      <protection/>
    </xf>
    <xf numFmtId="3" fontId="5" fillId="0" borderId="0" xfId="51" applyNumberFormat="1" applyFont="1" applyFill="1" applyBorder="1" applyAlignment="1" applyProtection="1">
      <alignment horizontal="center"/>
      <protection/>
    </xf>
    <xf numFmtId="0" fontId="4" fillId="0" borderId="13" xfId="51" applyFont="1" applyFill="1" applyBorder="1" applyAlignment="1" applyProtection="1">
      <alignment horizontal="left" vertical="center"/>
      <protection/>
    </xf>
    <xf numFmtId="3" fontId="5" fillId="0" borderId="13" xfId="51" applyNumberFormat="1" applyFont="1" applyFill="1" applyBorder="1" applyAlignment="1" applyProtection="1">
      <alignment horizontal="center" vertical="center"/>
      <protection/>
    </xf>
    <xf numFmtId="0" fontId="5" fillId="0" borderId="13" xfId="51" applyFont="1" applyFill="1" applyBorder="1" applyAlignment="1" applyProtection="1">
      <alignment horizontal="left" vertical="center"/>
      <protection/>
    </xf>
    <xf numFmtId="1" fontId="5" fillId="0" borderId="30" xfId="51" applyNumberFormat="1" applyFont="1" applyFill="1" applyBorder="1" applyAlignment="1" applyProtection="1">
      <alignment horizontal="center" vertical="center" wrapText="1"/>
      <protection/>
    </xf>
    <xf numFmtId="2" fontId="5" fillId="0" borderId="38" xfId="0" applyNumberFormat="1" applyFont="1" applyFill="1" applyBorder="1" applyAlignment="1" applyProtection="1">
      <alignment horizontal="center" vertical="center" wrapText="1"/>
      <protection/>
    </xf>
    <xf numFmtId="1" fontId="5" fillId="35" borderId="13" xfId="51" applyNumberFormat="1" applyFont="1" applyFill="1" applyBorder="1" applyAlignment="1" applyProtection="1">
      <alignment horizontal="center" vertical="center" wrapText="1"/>
      <protection/>
    </xf>
    <xf numFmtId="1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51" applyNumberFormat="1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left" vertical="center" wrapText="1"/>
      <protection/>
    </xf>
    <xf numFmtId="164" fontId="5" fillId="35" borderId="38" xfId="0" applyNumberFormat="1" applyFont="1" applyFill="1" applyBorder="1" applyAlignment="1" applyProtection="1">
      <alignment horizontal="right" vertical="center" wrapText="1"/>
      <protection/>
    </xf>
    <xf numFmtId="164" fontId="5" fillId="35" borderId="37" xfId="0" applyNumberFormat="1" applyFont="1" applyFill="1" applyBorder="1" applyAlignment="1" applyProtection="1">
      <alignment vertical="center" wrapText="1"/>
      <protection/>
    </xf>
    <xf numFmtId="164" fontId="5" fillId="34" borderId="37" xfId="0" applyNumberFormat="1" applyFont="1" applyFill="1" applyBorder="1" applyAlignment="1" applyProtection="1">
      <alignment vertical="center" wrapText="1"/>
      <protection/>
    </xf>
    <xf numFmtId="164" fontId="5" fillId="34" borderId="37" xfId="0" applyNumberFormat="1" applyFont="1" applyFill="1" applyBorder="1" applyAlignment="1" applyProtection="1">
      <alignment horizontal="right" vertical="center" wrapText="1"/>
      <protection/>
    </xf>
    <xf numFmtId="2" fontId="5" fillId="34" borderId="37" xfId="0" applyNumberFormat="1" applyFont="1" applyFill="1" applyBorder="1" applyAlignment="1" applyProtection="1">
      <alignment horizontal="center" vertical="center" wrapText="1"/>
      <protection/>
    </xf>
    <xf numFmtId="0" fontId="5" fillId="34" borderId="37" xfId="0" applyFont="1" applyFill="1" applyBorder="1" applyAlignment="1" applyProtection="1">
      <alignment horizontal="center"/>
      <protection/>
    </xf>
    <xf numFmtId="1" fontId="5" fillId="34" borderId="37" xfId="0" applyNumberFormat="1" applyFont="1" applyFill="1" applyBorder="1" applyAlignment="1" applyProtection="1">
      <alignment horizontal="center" vertical="center" wrapText="1"/>
      <protection/>
    </xf>
    <xf numFmtId="1" fontId="5" fillId="34" borderId="38" xfId="0" applyNumberFormat="1" applyFont="1" applyFill="1" applyBorder="1" applyAlignment="1" applyProtection="1">
      <alignment horizontal="center" vertical="center" wrapText="1"/>
      <protection/>
    </xf>
    <xf numFmtId="164" fontId="5" fillId="34" borderId="36" xfId="0" applyNumberFormat="1" applyFont="1" applyFill="1" applyBorder="1" applyAlignment="1" applyProtection="1">
      <alignment vertical="center" wrapText="1"/>
      <protection/>
    </xf>
    <xf numFmtId="164" fontId="5" fillId="34" borderId="36" xfId="0" applyNumberFormat="1" applyFont="1" applyFill="1" applyBorder="1" applyAlignment="1" applyProtection="1">
      <alignment horizontal="right" vertical="center" wrapText="1"/>
      <protection/>
    </xf>
    <xf numFmtId="164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164" fontId="4" fillId="0" borderId="44" xfId="0" applyNumberFormat="1" applyFont="1" applyFill="1" applyBorder="1" applyAlignment="1" applyProtection="1">
      <alignment horizontal="left" vertical="center" wrapText="1"/>
      <protection/>
    </xf>
    <xf numFmtId="164" fontId="4" fillId="0" borderId="45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164" fontId="5" fillId="37" borderId="28" xfId="0" applyNumberFormat="1" applyFont="1" applyFill="1" applyBorder="1" applyAlignment="1" applyProtection="1">
      <alignment vertical="center" wrapText="1"/>
      <protection/>
    </xf>
    <xf numFmtId="164" fontId="5" fillId="37" borderId="29" xfId="0" applyNumberFormat="1" applyFont="1" applyFill="1" applyBorder="1" applyAlignment="1" applyProtection="1">
      <alignment vertical="center" wrapText="1"/>
      <protection/>
    </xf>
    <xf numFmtId="49" fontId="5" fillId="0" borderId="13" xfId="51" applyNumberFormat="1" applyFont="1" applyFill="1" applyBorder="1" applyProtection="1">
      <alignment/>
      <protection/>
    </xf>
    <xf numFmtId="0" fontId="4" fillId="0" borderId="0" xfId="5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5" fillId="0" borderId="13" xfId="51" applyNumberFormat="1" applyFont="1" applyFill="1" applyBorder="1" applyAlignment="1" applyProtection="1">
      <alignment horizontal="left" vertical="center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4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164" fontId="5" fillId="35" borderId="38" xfId="51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48" xfId="0" applyFont="1" applyFill="1" applyBorder="1" applyAlignment="1" applyProtection="1">
      <alignment vertical="center" wrapText="1"/>
      <protection/>
    </xf>
    <xf numFmtId="0" fontId="4" fillId="0" borderId="21" xfId="5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vertical="center" wrapText="1"/>
      <protection/>
    </xf>
    <xf numFmtId="2" fontId="5" fillId="0" borderId="0" xfId="0" applyNumberFormat="1" applyFont="1" applyAlignment="1" applyProtection="1">
      <alignment/>
      <protection/>
    </xf>
    <xf numFmtId="3" fontId="5" fillId="0" borderId="38" xfId="51" applyNumberFormat="1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vertical="center"/>
      <protection/>
    </xf>
    <xf numFmtId="0" fontId="5" fillId="0" borderId="13" xfId="51" applyFont="1" applyFill="1" applyBorder="1" applyAlignment="1" applyProtection="1">
      <alignment horizontal="left" vertical="center" wrapText="1"/>
      <protection/>
    </xf>
    <xf numFmtId="0" fontId="5" fillId="0" borderId="38" xfId="5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4" fillId="0" borderId="13" xfId="51" applyFont="1" applyFill="1" applyBorder="1" applyAlignment="1" applyProtection="1">
      <alignment vertical="center"/>
      <protection/>
    </xf>
    <xf numFmtId="164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51" applyFont="1" applyFill="1" applyBorder="1" applyAlignment="1" applyProtection="1">
      <alignment horizontal="center" vertical="center"/>
      <protection locked="0"/>
    </xf>
    <xf numFmtId="1" fontId="5" fillId="0" borderId="38" xfId="51" applyNumberFormat="1" applyFont="1" applyFill="1" applyBorder="1" applyAlignment="1" applyProtection="1">
      <alignment horizontal="center" vertical="center"/>
      <protection/>
    </xf>
    <xf numFmtId="0" fontId="5" fillId="0" borderId="18" xfId="51" applyFont="1" applyFill="1" applyBorder="1" applyAlignment="1" applyProtection="1">
      <alignment vertical="center"/>
      <protection/>
    </xf>
    <xf numFmtId="0" fontId="5" fillId="0" borderId="37" xfId="51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2" fontId="5" fillId="0" borderId="18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vertical="center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5" borderId="49" xfId="0" applyFont="1" applyFill="1" applyBorder="1" applyAlignment="1" applyProtection="1">
      <alignment vertical="center" wrapText="1"/>
      <protection/>
    </xf>
    <xf numFmtId="0" fontId="4" fillId="35" borderId="50" xfId="0" applyFont="1" applyFill="1" applyBorder="1" applyAlignment="1" applyProtection="1">
      <alignment horizontal="center" vertical="center" wrapText="1"/>
      <protection/>
    </xf>
    <xf numFmtId="1" fontId="5" fillId="0" borderId="13" xfId="51" applyNumberFormat="1" applyFont="1" applyBorder="1" applyAlignment="1" applyProtection="1">
      <alignment horizontal="center" vertical="center"/>
      <protection/>
    </xf>
    <xf numFmtId="2" fontId="5" fillId="0" borderId="13" xfId="51" applyNumberFormat="1" applyFont="1" applyFill="1" applyBorder="1" applyAlignment="1" applyProtection="1">
      <alignment horizontal="center" vertical="center" wrapText="1"/>
      <protection/>
    </xf>
    <xf numFmtId="2" fontId="4" fillId="0" borderId="13" xfId="51" applyNumberFormat="1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1" fontId="5" fillId="33" borderId="13" xfId="51" applyNumberFormat="1" applyFont="1" applyFill="1" applyBorder="1" applyAlignment="1" applyProtection="1">
      <alignment horizontal="center" vertical="center" wrapText="1"/>
      <protection locked="0"/>
    </xf>
    <xf numFmtId="167" fontId="4" fillId="0" borderId="0" xfId="51" applyNumberFormat="1" applyFont="1" applyFill="1" applyBorder="1" applyAlignment="1" applyProtection="1">
      <alignment horizontal="left" vertical="center" wrapText="1"/>
      <protection/>
    </xf>
    <xf numFmtId="3" fontId="5" fillId="0" borderId="13" xfId="51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3" fontId="5" fillId="33" borderId="13" xfId="51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1" fontId="4" fillId="33" borderId="51" xfId="51" applyNumberFormat="1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52" xfId="0" applyFont="1" applyFill="1" applyBorder="1" applyAlignment="1" applyProtection="1">
      <alignment vertical="center" wrapText="1"/>
      <protection/>
    </xf>
    <xf numFmtId="166" fontId="4" fillId="33" borderId="32" xfId="51" applyNumberFormat="1" applyFont="1" applyFill="1" applyBorder="1" applyAlignment="1" applyProtection="1">
      <alignment horizontal="left" vertical="center" wrapText="1"/>
      <protection locked="0"/>
    </xf>
    <xf numFmtId="166" fontId="4" fillId="33" borderId="22" xfId="51" applyNumberFormat="1" applyFont="1" applyFill="1" applyBorder="1" applyAlignment="1" applyProtection="1">
      <alignment horizontal="left" vertical="center" wrapText="1"/>
      <protection locked="0"/>
    </xf>
    <xf numFmtId="166" fontId="4" fillId="33" borderId="53" xfId="51" applyNumberFormat="1" applyFont="1" applyFill="1" applyBorder="1" applyAlignment="1" applyProtection="1">
      <alignment horizontal="left" vertical="center" wrapText="1"/>
      <protection locked="0"/>
    </xf>
    <xf numFmtId="166" fontId="4" fillId="33" borderId="13" xfId="51" applyNumberFormat="1" applyFont="1" applyFill="1" applyBorder="1" applyAlignment="1" applyProtection="1">
      <alignment horizontal="left" vertical="center" wrapText="1"/>
      <protection locked="0"/>
    </xf>
    <xf numFmtId="1" fontId="4" fillId="33" borderId="54" xfId="51" applyNumberFormat="1" applyFont="1" applyFill="1" applyBorder="1" applyAlignment="1" applyProtection="1">
      <alignment horizontal="left" vertical="center" wrapText="1"/>
      <protection locked="0"/>
    </xf>
    <xf numFmtId="166" fontId="4" fillId="33" borderId="55" xfId="51" applyNumberFormat="1" applyFont="1" applyFill="1" applyBorder="1" applyAlignment="1" applyProtection="1">
      <alignment horizontal="left" vertical="center" wrapText="1"/>
      <protection locked="0"/>
    </xf>
    <xf numFmtId="166" fontId="4" fillId="33" borderId="48" xfId="51" applyNumberFormat="1" applyFont="1" applyFill="1" applyBorder="1" applyAlignment="1" applyProtection="1">
      <alignment horizontal="left" vertical="center" wrapText="1"/>
      <protection locked="0"/>
    </xf>
    <xf numFmtId="1" fontId="4" fillId="33" borderId="56" xfId="51" applyNumberFormat="1" applyFont="1" applyFill="1" applyBorder="1" applyAlignment="1" applyProtection="1">
      <alignment horizontal="left" vertical="center" wrapText="1"/>
      <protection locked="0"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left" vertical="center" wrapText="1"/>
      <protection/>
    </xf>
    <xf numFmtId="0" fontId="4" fillId="0" borderId="37" xfId="51" applyFont="1" applyFill="1" applyBorder="1" applyAlignment="1" applyProtection="1">
      <alignment horizontal="left" vertical="center" wrapText="1"/>
      <protection/>
    </xf>
    <xf numFmtId="0" fontId="4" fillId="0" borderId="38" xfId="5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0" fontId="5" fillId="33" borderId="38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5" fillId="0" borderId="18" xfId="51" applyFont="1" applyFill="1" applyBorder="1" applyAlignment="1" applyProtection="1">
      <alignment horizontal="left" vertical="center"/>
      <protection/>
    </xf>
    <xf numFmtId="0" fontId="5" fillId="0" borderId="38" xfId="51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51" applyNumberFormat="1" applyFont="1" applyFill="1" applyBorder="1" applyAlignment="1" applyProtection="1">
      <alignment horizontal="center" vertical="center" wrapText="1"/>
      <protection/>
    </xf>
    <xf numFmtId="3" fontId="5" fillId="0" borderId="0" xfId="51" applyNumberFormat="1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0" fontId="4" fillId="0" borderId="5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4" fillId="0" borderId="57" xfId="0" applyFont="1" applyFill="1" applyBorder="1" applyAlignment="1" applyProtection="1">
      <alignment horizontal="center" vertical="center" textRotation="255" wrapText="1"/>
      <protection/>
    </xf>
    <xf numFmtId="0" fontId="4" fillId="0" borderId="16" xfId="0" applyFont="1" applyFill="1" applyBorder="1" applyAlignment="1" applyProtection="1">
      <alignment horizontal="center" vertical="center" textRotation="255" wrapText="1"/>
      <protection/>
    </xf>
    <xf numFmtId="0" fontId="4" fillId="0" borderId="34" xfId="0" applyFont="1" applyFill="1" applyBorder="1" applyAlignment="1" applyProtection="1">
      <alignment horizontal="center" vertical="center" textRotation="255" wrapText="1"/>
      <protection/>
    </xf>
    <xf numFmtId="164" fontId="5" fillId="35" borderId="38" xfId="51" applyNumberFormat="1" applyFont="1" applyFill="1" applyBorder="1" applyAlignment="1" applyProtection="1">
      <alignment horizontal="center" vertical="center" wrapText="1"/>
      <protection/>
    </xf>
    <xf numFmtId="164" fontId="5" fillId="35" borderId="13" xfId="51" applyNumberFormat="1" applyFont="1" applyFill="1" applyBorder="1" applyAlignment="1" applyProtection="1">
      <alignment horizontal="center" vertical="center" wrapText="1"/>
      <protection/>
    </xf>
    <xf numFmtId="164" fontId="5" fillId="35" borderId="18" xfId="51" applyNumberFormat="1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textRotation="255" wrapText="1"/>
      <protection/>
    </xf>
    <xf numFmtId="0" fontId="9" fillId="0" borderId="58" xfId="0" applyFont="1" applyFill="1" applyBorder="1" applyAlignment="1" applyProtection="1">
      <alignment horizontal="center" textRotation="255" wrapText="1"/>
      <protection/>
    </xf>
    <xf numFmtId="0" fontId="9" fillId="0" borderId="59" xfId="0" applyFont="1" applyFill="1" applyBorder="1" applyAlignment="1" applyProtection="1">
      <alignment horizontal="center" textRotation="255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textRotation="255" wrapText="1"/>
      <protection/>
    </xf>
    <xf numFmtId="0" fontId="4" fillId="0" borderId="58" xfId="0" applyFont="1" applyFill="1" applyBorder="1" applyAlignment="1" applyProtection="1">
      <alignment horizontal="center" textRotation="255" wrapText="1"/>
      <protection/>
    </xf>
    <xf numFmtId="0" fontId="4" fillId="0" borderId="60" xfId="0" applyFont="1" applyFill="1" applyBorder="1" applyAlignment="1" applyProtection="1">
      <alignment horizontal="center" textRotation="255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 applyProtection="1">
      <alignment vertical="center" wrapText="1"/>
      <protection/>
    </xf>
    <xf numFmtId="0" fontId="4" fillId="0" borderId="61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32" xfId="0" applyFont="1" applyFill="1" applyBorder="1" applyAlignment="1" applyProtection="1">
      <alignment vertical="center" textRotation="255" wrapText="1"/>
      <protection/>
    </xf>
    <xf numFmtId="0" fontId="4" fillId="0" borderId="53" xfId="0" applyFont="1" applyBorder="1" applyAlignment="1" applyProtection="1">
      <alignment vertical="center" textRotation="255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4" fillId="0" borderId="24" xfId="51" applyFont="1" applyFill="1" applyBorder="1" applyAlignment="1" applyProtection="1">
      <alignment horizontal="left" vertical="center"/>
      <protection/>
    </xf>
    <xf numFmtId="0" fontId="4" fillId="0" borderId="47" xfId="51" applyFont="1" applyFill="1" applyBorder="1" applyAlignment="1" applyProtection="1">
      <alignment horizontal="left" vertical="center"/>
      <protection/>
    </xf>
    <xf numFmtId="0" fontId="4" fillId="0" borderId="27" xfId="51" applyFont="1" applyFill="1" applyBorder="1" applyAlignment="1" applyProtection="1">
      <alignment horizontal="left" vertical="center"/>
      <protection/>
    </xf>
    <xf numFmtId="1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0" fontId="4" fillId="0" borderId="37" xfId="0" applyFont="1" applyFill="1" applyBorder="1" applyAlignment="1" applyProtection="1">
      <alignment horizontal="left" wrapText="1"/>
      <protection/>
    </xf>
    <xf numFmtId="0" fontId="4" fillId="0" borderId="38" xfId="0" applyFont="1" applyFill="1" applyBorder="1" applyAlignment="1" applyProtection="1">
      <alignment horizontal="left" wrapText="1"/>
      <protection/>
    </xf>
    <xf numFmtId="0" fontId="4" fillId="0" borderId="36" xfId="0" applyFont="1" applyFill="1" applyBorder="1" applyAlignment="1">
      <alignment horizontal="left"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49" fontId="5" fillId="0" borderId="18" xfId="51" applyNumberFormat="1" applyFont="1" applyFill="1" applyBorder="1" applyAlignment="1" applyProtection="1">
      <alignment horizontal="left" vertical="center" wrapText="1"/>
      <protection/>
    </xf>
    <xf numFmtId="49" fontId="5" fillId="0" borderId="38" xfId="51" applyNumberFormat="1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47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35" borderId="45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1"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3" sqref="A13"/>
    </sheetView>
  </sheetViews>
  <sheetFormatPr defaultColWidth="11.421875" defaultRowHeight="12.75"/>
  <sheetData>
    <row r="1" ht="15">
      <c r="B1" s="220" t="s">
        <v>165</v>
      </c>
    </row>
    <row r="3" ht="12.75">
      <c r="A3" s="219" t="s">
        <v>164</v>
      </c>
    </row>
    <row r="5" ht="12.75">
      <c r="A5" s="219" t="s">
        <v>166</v>
      </c>
    </row>
    <row r="7" ht="12.75">
      <c r="A7" s="219" t="s">
        <v>167</v>
      </c>
    </row>
    <row r="9" spans="1:9" ht="12.75">
      <c r="A9" s="265" t="s">
        <v>198</v>
      </c>
      <c r="B9" s="265"/>
      <c r="C9" s="265"/>
      <c r="D9" s="265"/>
      <c r="E9" s="265"/>
      <c r="F9" s="265"/>
      <c r="G9" s="265"/>
      <c r="H9" s="265"/>
      <c r="I9" s="265"/>
    </row>
    <row r="11" spans="1:15" ht="12.75">
      <c r="A11" s="265" t="s">
        <v>199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</row>
    <row r="13" ht="12.75">
      <c r="A13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B8" sqref="B8:H8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62" t="s">
        <v>131</v>
      </c>
      <c r="C1" s="362"/>
      <c r="D1" s="362"/>
      <c r="E1" s="362"/>
      <c r="F1" s="362"/>
      <c r="G1" s="362"/>
      <c r="H1" s="362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62" t="s">
        <v>132</v>
      </c>
      <c r="C8" s="362"/>
      <c r="D8" s="362"/>
      <c r="E8" s="362"/>
      <c r="F8" s="362"/>
      <c r="G8" s="362"/>
      <c r="H8" s="362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62" t="s">
        <v>147</v>
      </c>
      <c r="C12" s="362"/>
      <c r="D12" s="362"/>
      <c r="E12" s="362"/>
      <c r="F12" s="362"/>
      <c r="G12" s="362"/>
      <c r="H12" s="362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62" t="s">
        <v>149</v>
      </c>
      <c r="C27" s="362"/>
      <c r="D27" s="362"/>
      <c r="E27" s="362"/>
      <c r="F27" s="362"/>
      <c r="G27" s="362"/>
      <c r="H27" s="362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62" t="s">
        <v>150</v>
      </c>
      <c r="C48" s="362"/>
      <c r="D48" s="362"/>
      <c r="E48" s="362"/>
      <c r="F48" s="362"/>
      <c r="G48" s="362"/>
      <c r="H48" s="362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Tipo de Nombramiento" prompt="Propiedad, Provisional, Temporal, Comisión, Permiso Sindical" sqref="G2 G9 G13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Title="ÁREA DE DESEMPEÑO" prompt="Preescolar" sqref="I14:I26"/>
    <dataValidation allowBlank="1" showInputMessage="1" showErrorMessage="1" promptTitle="ÁREA DE DESEMPEÑO" prompt="Primaria" sqref="I29:I47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Básica Secundaria y Media- Lenguaje, Matemáticas, Ciencias Naturales, Ciencias Sociales... etc" sqref="I50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1">
      <selection activeCell="P5" sqref="P5:P11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5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152"/>
    </row>
    <row r="2" spans="1:19" s="153" customFormat="1" ht="15.75" customHeight="1">
      <c r="A2" s="288" t="s">
        <v>1</v>
      </c>
      <c r="B2" s="288"/>
      <c r="C2" s="357">
        <f>+'Consolidado IE o CE '!C3:D3</f>
        <v>2012</v>
      </c>
      <c r="D2" s="35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8" t="s">
        <v>2</v>
      </c>
      <c r="B3" s="288"/>
      <c r="C3" s="358">
        <f>+'Consolidado IE o CE '!C4:H4</f>
        <v>0</v>
      </c>
      <c r="D3" s="358"/>
      <c r="E3" s="358"/>
      <c r="F3" s="358"/>
      <c r="G3" s="358"/>
      <c r="H3" s="358"/>
      <c r="J3" s="359" t="s">
        <v>135</v>
      </c>
      <c r="K3" s="360"/>
      <c r="L3" s="361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8" t="s">
        <v>3</v>
      </c>
      <c r="B4" s="288"/>
      <c r="C4" s="341">
        <f>+'Consolidado IE o CE '!C5:H5</f>
        <v>0</v>
      </c>
      <c r="D4" s="341"/>
      <c r="E4" s="341"/>
      <c r="F4" s="341"/>
      <c r="G4" s="341"/>
      <c r="H4" s="341"/>
      <c r="J4" s="342" t="s">
        <v>107</v>
      </c>
      <c r="K4" s="343"/>
      <c r="L4" s="344"/>
      <c r="M4" s="226" t="s">
        <v>171</v>
      </c>
      <c r="N4" s="230" t="s">
        <v>172</v>
      </c>
      <c r="O4" s="230" t="s">
        <v>173</v>
      </c>
      <c r="P4" s="231" t="s">
        <v>108</v>
      </c>
      <c r="Q4" s="143"/>
    </row>
    <row r="5" spans="1:18" s="153" customFormat="1" ht="31.5" customHeight="1">
      <c r="A5" s="288" t="s">
        <v>151</v>
      </c>
      <c r="B5" s="288"/>
      <c r="C5" s="345"/>
      <c r="D5" s="345"/>
      <c r="E5" s="345"/>
      <c r="F5" s="345"/>
      <c r="G5" s="345"/>
      <c r="H5" s="345"/>
      <c r="J5" s="347" t="s">
        <v>110</v>
      </c>
      <c r="K5" s="348"/>
      <c r="L5" s="348"/>
      <c r="M5" s="227" t="s">
        <v>26</v>
      </c>
      <c r="N5" s="271"/>
      <c r="O5" s="272"/>
      <c r="P5" s="267"/>
      <c r="Q5" s="140"/>
      <c r="R5" s="222"/>
    </row>
    <row r="6" spans="1:17" s="153" customFormat="1" ht="33" customHeight="1">
      <c r="A6" s="288" t="s">
        <v>152</v>
      </c>
      <c r="B6" s="288"/>
      <c r="C6" s="346">
        <f>+'Consolidado IE o CE '!C7:H7</f>
        <v>0</v>
      </c>
      <c r="D6" s="346"/>
      <c r="E6" s="346"/>
      <c r="F6" s="346"/>
      <c r="G6" s="346"/>
      <c r="H6" s="346"/>
      <c r="J6" s="349"/>
      <c r="K6" s="350"/>
      <c r="L6" s="350"/>
      <c r="M6" s="228" t="s">
        <v>168</v>
      </c>
      <c r="N6" s="273"/>
      <c r="O6" s="274"/>
      <c r="P6" s="275"/>
      <c r="Q6" s="140"/>
    </row>
    <row r="7" spans="1:17" s="153" customFormat="1" ht="30.75" customHeight="1" thickBot="1">
      <c r="A7" s="288" t="s">
        <v>136</v>
      </c>
      <c r="B7" s="288"/>
      <c r="C7" s="293"/>
      <c r="D7" s="293"/>
      <c r="E7" s="293"/>
      <c r="F7" s="293"/>
      <c r="G7" s="293"/>
      <c r="H7" s="293"/>
      <c r="J7" s="351"/>
      <c r="K7" s="352"/>
      <c r="L7" s="352"/>
      <c r="M7" s="229" t="s">
        <v>169</v>
      </c>
      <c r="N7" s="276"/>
      <c r="O7" s="277"/>
      <c r="P7" s="278"/>
      <c r="Q7" s="140"/>
    </row>
    <row r="8" spans="1:17" s="153" customFormat="1" ht="32.25" customHeight="1">
      <c r="A8" s="288" t="s">
        <v>137</v>
      </c>
      <c r="B8" s="288"/>
      <c r="C8" s="291"/>
      <c r="D8" s="291"/>
      <c r="E8" s="291"/>
      <c r="F8" s="291"/>
      <c r="G8" s="291"/>
      <c r="H8" s="291"/>
      <c r="J8" s="347" t="s">
        <v>112</v>
      </c>
      <c r="K8" s="348"/>
      <c r="L8" s="348"/>
      <c r="M8" s="227" t="s">
        <v>26</v>
      </c>
      <c r="N8" s="271"/>
      <c r="O8" s="272"/>
      <c r="P8" s="267"/>
      <c r="Q8" s="140"/>
    </row>
    <row r="9" spans="1:19" s="153" customFormat="1" ht="32.25" customHeight="1">
      <c r="A9" s="285" t="s">
        <v>138</v>
      </c>
      <c r="B9" s="285"/>
      <c r="C9" s="291"/>
      <c r="D9" s="291"/>
      <c r="E9" s="291"/>
      <c r="F9" s="291"/>
      <c r="G9" s="291"/>
      <c r="H9" s="291"/>
      <c r="J9" s="349"/>
      <c r="K9" s="350"/>
      <c r="L9" s="350"/>
      <c r="M9" s="228" t="s">
        <v>168</v>
      </c>
      <c r="N9" s="273"/>
      <c r="O9" s="274"/>
      <c r="P9" s="275"/>
      <c r="Q9" s="140"/>
      <c r="R9" s="29"/>
      <c r="S9" s="152"/>
    </row>
    <row r="10" spans="1:19" s="153" customFormat="1" ht="32.25" customHeight="1" thickBot="1">
      <c r="A10" s="288" t="s">
        <v>7</v>
      </c>
      <c r="B10" s="288"/>
      <c r="C10" s="341">
        <f>+'Consolidado IE o CE '!C11:H11</f>
        <v>0</v>
      </c>
      <c r="D10" s="341"/>
      <c r="E10" s="341"/>
      <c r="F10" s="341"/>
      <c r="G10" s="341"/>
      <c r="H10" s="341"/>
      <c r="I10" s="29"/>
      <c r="J10" s="351"/>
      <c r="K10" s="352"/>
      <c r="L10" s="352"/>
      <c r="M10" s="229" t="s">
        <v>169</v>
      </c>
      <c r="N10" s="276"/>
      <c r="O10" s="277"/>
      <c r="P10" s="278"/>
      <c r="Q10" s="140"/>
      <c r="R10" s="29"/>
      <c r="S10" s="152"/>
    </row>
    <row r="11" spans="1:19" s="153" customFormat="1" ht="53.25" customHeight="1" thickBot="1">
      <c r="A11" s="332" t="s">
        <v>133</v>
      </c>
      <c r="B11" s="333"/>
      <c r="C11" s="38">
        <v>2</v>
      </c>
      <c r="D11" s="29"/>
      <c r="E11" s="29"/>
      <c r="F11" s="29"/>
      <c r="G11" s="29"/>
      <c r="H11" s="29"/>
      <c r="I11" s="29"/>
      <c r="J11" s="353" t="s">
        <v>115</v>
      </c>
      <c r="K11" s="354"/>
      <c r="L11" s="354"/>
      <c r="M11" s="221" t="s">
        <v>170</v>
      </c>
      <c r="N11" s="271"/>
      <c r="O11" s="272"/>
      <c r="P11" s="267"/>
      <c r="Q11" s="140"/>
      <c r="R11" s="29"/>
      <c r="S11" s="152"/>
    </row>
    <row r="12" spans="1:19" s="153" customFormat="1" ht="53.25" customHeight="1" thickBot="1">
      <c r="A12" s="332" t="s">
        <v>134</v>
      </c>
      <c r="B12" s="333"/>
      <c r="C12" s="223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34" t="s">
        <v>8</v>
      </c>
      <c r="B13" s="335"/>
      <c r="C13" s="39">
        <v>60</v>
      </c>
      <c r="D13" s="29"/>
      <c r="E13" s="29"/>
      <c r="F13" s="336"/>
      <c r="G13" s="336"/>
      <c r="H13" s="336"/>
      <c r="I13" s="336"/>
      <c r="J13" s="336"/>
      <c r="K13" s="336"/>
      <c r="L13" s="336"/>
      <c r="M13" s="336"/>
      <c r="N13" s="336"/>
      <c r="O13" s="37"/>
      <c r="P13" s="158"/>
      <c r="Q13" s="37"/>
    </row>
    <row r="14" spans="1:18" ht="34.5" customHeight="1" thickBot="1">
      <c r="A14" s="332" t="s">
        <v>9</v>
      </c>
      <c r="B14" s="332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7" t="s">
        <v>156</v>
      </c>
      <c r="B15" s="337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8" t="s">
        <v>21</v>
      </c>
      <c r="B16" s="28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8" t="s">
        <v>22</v>
      </c>
      <c r="B17" s="28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8" t="s">
        <v>23</v>
      </c>
      <c r="B18" s="288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8" t="s">
        <v>24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</row>
    <row r="20" spans="1:19" ht="15.75">
      <c r="A20" s="339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40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40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40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40"/>
      <c r="B24" s="224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40"/>
      <c r="B25" s="224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40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40"/>
      <c r="B27" s="224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40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40"/>
      <c r="B29" s="224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40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40"/>
      <c r="B31" s="224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40"/>
      <c r="B32" s="224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40"/>
      <c r="B33" s="224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40"/>
      <c r="B34" s="224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40"/>
      <c r="B35" s="224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40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40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40"/>
      <c r="B38" s="224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40"/>
      <c r="B39" s="224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40"/>
      <c r="B40" s="224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40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40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40"/>
      <c r="B43" s="224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40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40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40"/>
      <c r="B46" s="224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40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40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40"/>
      <c r="B49" s="224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40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40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40"/>
      <c r="B52" s="224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40"/>
      <c r="B53" s="224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40"/>
      <c r="B54" s="224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40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40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40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40"/>
      <c r="B58" s="224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40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40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40"/>
      <c r="B61" s="224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40"/>
      <c r="B62" s="224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40"/>
      <c r="B63" s="224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40"/>
      <c r="B64" s="224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40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40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40"/>
      <c r="B67" s="224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40"/>
      <c r="B68" s="224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40"/>
      <c r="B69" s="224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40"/>
      <c r="B70" s="224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40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40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40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40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40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40"/>
      <c r="B76" s="224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40"/>
      <c r="B77" s="224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40"/>
      <c r="B78" s="224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40"/>
      <c r="B79" s="224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40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40"/>
      <c r="B81" s="224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40"/>
      <c r="B82" s="224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40"/>
      <c r="B83" s="224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40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40"/>
      <c r="B85" s="224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40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40"/>
      <c r="B87" s="224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40"/>
      <c r="B88" s="224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40"/>
      <c r="B89" s="224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40"/>
      <c r="B90" s="224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40"/>
      <c r="B91" s="224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40"/>
      <c r="B92" s="224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40"/>
      <c r="B93" s="224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40"/>
      <c r="B94" s="224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40"/>
      <c r="B95" s="224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40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40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40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40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40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40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40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40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40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9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30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30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30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31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14" t="s">
        <v>87</v>
      </c>
      <c r="B110" s="315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6" t="s">
        <v>88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8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9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9"/>
      <c r="B114" s="41" t="s">
        <v>139</v>
      </c>
      <c r="C114" s="321"/>
      <c r="D114" s="322"/>
      <c r="E114" s="322"/>
      <c r="F114" s="322"/>
      <c r="G114" s="322"/>
      <c r="H114" s="322"/>
      <c r="I114" s="322"/>
      <c r="J114" s="322"/>
      <c r="K114" s="322"/>
      <c r="L114" s="323"/>
      <c r="M114" s="225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9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9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9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9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9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9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9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9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9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9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9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9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9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9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9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9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9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9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9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9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9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9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9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9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9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9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9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9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9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9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9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9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9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9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9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9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9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9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9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9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9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9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9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9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9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9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9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9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9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9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9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9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9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9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9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9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9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9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9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9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9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9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9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9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9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9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9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9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9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9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9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9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9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9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9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9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9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9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9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9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9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9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9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9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9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9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9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9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9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9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9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9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20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24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5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5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5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6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32"/>
    </row>
    <row r="213" spans="1:21" ht="30.75" customHeight="1" thickBot="1">
      <c r="A213" s="327" t="s">
        <v>104</v>
      </c>
      <c r="B213" s="328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32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81" t="s">
        <v>142</v>
      </c>
      <c r="P215" s="282"/>
      <c r="Q215" s="282"/>
      <c r="R215" s="283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81" t="s">
        <v>143</v>
      </c>
      <c r="P216" s="282"/>
      <c r="Q216" s="282"/>
      <c r="R216" s="283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81" t="s">
        <v>92</v>
      </c>
      <c r="P217" s="282"/>
      <c r="Q217" s="282"/>
      <c r="R217" s="283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81" t="s">
        <v>113</v>
      </c>
      <c r="P218" s="282"/>
      <c r="Q218" s="282"/>
      <c r="R218" s="283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81" t="s">
        <v>94</v>
      </c>
      <c r="P219" s="282"/>
      <c r="Q219" s="282"/>
      <c r="R219" s="283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81" t="s">
        <v>95</v>
      </c>
      <c r="P220" s="282"/>
      <c r="Q220" s="282"/>
      <c r="R220" s="283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300"/>
      <c r="F221" s="300"/>
      <c r="G221" s="300"/>
      <c r="H221" s="312"/>
      <c r="I221" s="312"/>
      <c r="J221" s="214"/>
      <c r="K221" s="214"/>
      <c r="L221" s="313"/>
      <c r="M221" s="313"/>
      <c r="N221" s="162"/>
      <c r="O221" s="281" t="s">
        <v>141</v>
      </c>
      <c r="P221" s="282"/>
      <c r="Q221" s="282"/>
      <c r="R221" s="283"/>
      <c r="S221" s="34"/>
    </row>
    <row r="222" spans="1:19" s="163" customFormat="1" ht="25.5" customHeight="1">
      <c r="A222" s="164"/>
      <c r="B222" s="162"/>
      <c r="C222" s="143"/>
      <c r="D222" s="143"/>
      <c r="E222" s="300"/>
      <c r="F222" s="300"/>
      <c r="G222" s="300"/>
      <c r="H222" s="140"/>
      <c r="I222" s="140"/>
      <c r="J222" s="162"/>
      <c r="K222" s="162"/>
      <c r="L222" s="162"/>
      <c r="M222" s="162"/>
      <c r="N222" s="162"/>
      <c r="O222" s="281" t="s">
        <v>117</v>
      </c>
      <c r="P222" s="282"/>
      <c r="Q222" s="282"/>
      <c r="R222" s="283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300"/>
      <c r="F223" s="300"/>
      <c r="G223" s="300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6" t="s">
        <v>121</v>
      </c>
      <c r="C225" s="307"/>
      <c r="D225" s="27">
        <f>SUM(D224:D224)</f>
        <v>0</v>
      </c>
      <c r="E225" s="300"/>
      <c r="F225" s="300"/>
      <c r="G225" s="300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8" t="s">
        <v>140</v>
      </c>
      <c r="C226" s="309"/>
      <c r="D226" s="27">
        <f>+D225*M3</f>
        <v>0</v>
      </c>
      <c r="E226" s="300"/>
      <c r="F226" s="300"/>
      <c r="G226" s="300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10" t="s">
        <v>122</v>
      </c>
      <c r="C227" s="309"/>
      <c r="D227" s="27">
        <f>+M17</f>
        <v>0</v>
      </c>
      <c r="E227" s="300"/>
      <c r="F227" s="300"/>
      <c r="G227" s="300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10" t="s">
        <v>123</v>
      </c>
      <c r="C228" s="309"/>
      <c r="D228" s="27">
        <f>+D227-D226</f>
        <v>0</v>
      </c>
      <c r="E228" s="300"/>
      <c r="F228" s="300"/>
      <c r="G228" s="300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11" t="s">
        <v>124</v>
      </c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5" t="s">
        <v>125</v>
      </c>
      <c r="B237" s="305"/>
      <c r="C237" s="305"/>
      <c r="D237" s="29"/>
      <c r="E237" s="29"/>
      <c r="F237" s="305" t="s">
        <v>126</v>
      </c>
      <c r="G237" s="305"/>
      <c r="H237" s="305"/>
      <c r="I237" s="305"/>
      <c r="J237" s="305"/>
      <c r="K237" s="305"/>
      <c r="L237" s="305"/>
      <c r="M237" s="305"/>
      <c r="N237" s="305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allowBlank="1" showInputMessage="1" showErrorMessage="1" promptTitle="HORA DE SALIDA" prompt="Ingrese la hora en que salen los estudiantes de secundaira y media" sqref="O10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MINUTOS DE DESCANSO" prompt="Ingrese el número de minutos de descanso&#10;" sqref="P5:P11"/>
    <dataValidation allowBlank="1" showInputMessage="1" showErrorMessage="1" promptTitle="DATO OBLIGATORIO" prompt="Dato obligatorio para continuar." sqref="Q5:Q1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Número total de la matrícula por nivel (preescolar-primaria) o por grado escolar." sqref="C17:L1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Código DANE de la sede." sqref="C5:H5"/>
    <dataValidation allowBlank="1" showInputMessage="1" showErrorMessage="1" promptTitle="DATO OBLIGATORIO" prompt="Marque con X" sqref="C8:H9"/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A1" sqref="A1:IV5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62" t="s">
        <v>131</v>
      </c>
      <c r="C1" s="362"/>
      <c r="D1" s="362"/>
      <c r="E1" s="362"/>
      <c r="F1" s="362"/>
      <c r="G1" s="362"/>
      <c r="H1" s="362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62" t="s">
        <v>132</v>
      </c>
      <c r="C8" s="362"/>
      <c r="D8" s="362"/>
      <c r="E8" s="362"/>
      <c r="F8" s="362"/>
      <c r="G8" s="362"/>
      <c r="H8" s="362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62" t="s">
        <v>147</v>
      </c>
      <c r="C12" s="362"/>
      <c r="D12" s="362"/>
      <c r="E12" s="362"/>
      <c r="F12" s="362"/>
      <c r="G12" s="362"/>
      <c r="H12" s="362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62" t="s">
        <v>149</v>
      </c>
      <c r="C27" s="362"/>
      <c r="D27" s="362"/>
      <c r="E27" s="362"/>
      <c r="F27" s="362"/>
      <c r="G27" s="362"/>
      <c r="H27" s="362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62" t="s">
        <v>150</v>
      </c>
      <c r="C48" s="362"/>
      <c r="D48" s="362"/>
      <c r="E48" s="362"/>
      <c r="F48" s="362"/>
      <c r="G48" s="362"/>
      <c r="H48" s="362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ÁREA DE DESEMPEÑO" prompt="Básica Secundaria y Media- Lenguaje, Matemáticas, Ciencias Naturales, Ciencias Sociales... etc" sqref="I50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Primaria" sqref="I29:I47"/>
    <dataValidation allowBlank="1" showInputMessage="1" showErrorMessage="1" promptTitle="ÁREA DE DESEMPEÑO" prompt="Preescolar" sqref="I14:I26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ipo de Nombramiento" prompt="Propiedad, Provisional, Temporal, Comisión, Permiso Sindical" sqref="G2 G9 G13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1">
      <selection activeCell="N5" sqref="N5:P11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5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152"/>
    </row>
    <row r="2" spans="1:19" s="153" customFormat="1" ht="15.75" customHeight="1">
      <c r="A2" s="288" t="s">
        <v>1</v>
      </c>
      <c r="B2" s="288"/>
      <c r="C2" s="357">
        <f>+'Consolidado IE o CE '!C3:D3</f>
        <v>2012</v>
      </c>
      <c r="D2" s="35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8" t="s">
        <v>2</v>
      </c>
      <c r="B3" s="288"/>
      <c r="C3" s="358">
        <f>+'Consolidado IE o CE '!C4:H4</f>
        <v>0</v>
      </c>
      <c r="D3" s="358"/>
      <c r="E3" s="358"/>
      <c r="F3" s="358"/>
      <c r="G3" s="358"/>
      <c r="H3" s="358"/>
      <c r="J3" s="359" t="s">
        <v>135</v>
      </c>
      <c r="K3" s="360"/>
      <c r="L3" s="361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8" t="s">
        <v>3</v>
      </c>
      <c r="B4" s="288"/>
      <c r="C4" s="341">
        <f>+'Consolidado IE o CE '!C5:H5</f>
        <v>0</v>
      </c>
      <c r="D4" s="341"/>
      <c r="E4" s="341"/>
      <c r="F4" s="341"/>
      <c r="G4" s="341"/>
      <c r="H4" s="341"/>
      <c r="J4" s="342" t="s">
        <v>107</v>
      </c>
      <c r="K4" s="343"/>
      <c r="L4" s="344"/>
      <c r="M4" s="226" t="s">
        <v>171</v>
      </c>
      <c r="N4" s="230" t="s">
        <v>172</v>
      </c>
      <c r="O4" s="230" t="s">
        <v>173</v>
      </c>
      <c r="P4" s="231" t="s">
        <v>108</v>
      </c>
      <c r="Q4" s="143"/>
    </row>
    <row r="5" spans="1:18" s="153" customFormat="1" ht="31.5" customHeight="1">
      <c r="A5" s="288" t="s">
        <v>151</v>
      </c>
      <c r="B5" s="288"/>
      <c r="C5" s="345"/>
      <c r="D5" s="345"/>
      <c r="E5" s="345"/>
      <c r="F5" s="345"/>
      <c r="G5" s="345"/>
      <c r="H5" s="345"/>
      <c r="J5" s="347" t="s">
        <v>110</v>
      </c>
      <c r="K5" s="348"/>
      <c r="L5" s="348"/>
      <c r="M5" s="227" t="s">
        <v>26</v>
      </c>
      <c r="N5" s="271"/>
      <c r="O5" s="272"/>
      <c r="P5" s="267"/>
      <c r="Q5" s="140"/>
      <c r="R5" s="222"/>
    </row>
    <row r="6" spans="1:17" s="153" customFormat="1" ht="33" customHeight="1">
      <c r="A6" s="288" t="s">
        <v>152</v>
      </c>
      <c r="B6" s="288"/>
      <c r="C6" s="346">
        <f>+'Consolidado IE o CE '!C7:H7</f>
        <v>0</v>
      </c>
      <c r="D6" s="346"/>
      <c r="E6" s="346"/>
      <c r="F6" s="346"/>
      <c r="G6" s="346"/>
      <c r="H6" s="346"/>
      <c r="J6" s="349"/>
      <c r="K6" s="350"/>
      <c r="L6" s="350"/>
      <c r="M6" s="228" t="s">
        <v>168</v>
      </c>
      <c r="N6" s="273"/>
      <c r="O6" s="274"/>
      <c r="P6" s="275"/>
      <c r="Q6" s="140"/>
    </row>
    <row r="7" spans="1:17" s="153" customFormat="1" ht="30.75" customHeight="1" thickBot="1">
      <c r="A7" s="288" t="s">
        <v>136</v>
      </c>
      <c r="B7" s="288"/>
      <c r="C7" s="293"/>
      <c r="D7" s="293"/>
      <c r="E7" s="293"/>
      <c r="F7" s="293"/>
      <c r="G7" s="293"/>
      <c r="H7" s="293"/>
      <c r="J7" s="351"/>
      <c r="K7" s="352"/>
      <c r="L7" s="352"/>
      <c r="M7" s="229" t="s">
        <v>169</v>
      </c>
      <c r="N7" s="276"/>
      <c r="O7" s="277"/>
      <c r="P7" s="278"/>
      <c r="Q7" s="140"/>
    </row>
    <row r="8" spans="1:17" s="153" customFormat="1" ht="32.25" customHeight="1">
      <c r="A8" s="288" t="s">
        <v>137</v>
      </c>
      <c r="B8" s="288"/>
      <c r="C8" s="291"/>
      <c r="D8" s="291"/>
      <c r="E8" s="291"/>
      <c r="F8" s="291"/>
      <c r="G8" s="291"/>
      <c r="H8" s="291"/>
      <c r="J8" s="347" t="s">
        <v>112</v>
      </c>
      <c r="K8" s="348"/>
      <c r="L8" s="348"/>
      <c r="M8" s="227" t="s">
        <v>26</v>
      </c>
      <c r="N8" s="271"/>
      <c r="O8" s="272"/>
      <c r="P8" s="267"/>
      <c r="Q8" s="140"/>
    </row>
    <row r="9" spans="1:19" s="153" customFormat="1" ht="32.25" customHeight="1">
      <c r="A9" s="285" t="s">
        <v>138</v>
      </c>
      <c r="B9" s="285"/>
      <c r="C9" s="291"/>
      <c r="D9" s="291"/>
      <c r="E9" s="291"/>
      <c r="F9" s="291"/>
      <c r="G9" s="291"/>
      <c r="H9" s="291"/>
      <c r="J9" s="349"/>
      <c r="K9" s="350"/>
      <c r="L9" s="350"/>
      <c r="M9" s="228" t="s">
        <v>168</v>
      </c>
      <c r="N9" s="273"/>
      <c r="O9" s="274"/>
      <c r="P9" s="275"/>
      <c r="Q9" s="140"/>
      <c r="R9" s="29"/>
      <c r="S9" s="152"/>
    </row>
    <row r="10" spans="1:19" s="153" customFormat="1" ht="32.25" customHeight="1" thickBot="1">
      <c r="A10" s="288" t="s">
        <v>7</v>
      </c>
      <c r="B10" s="288"/>
      <c r="C10" s="341">
        <f>+'Consolidado IE o CE '!C11:H11</f>
        <v>0</v>
      </c>
      <c r="D10" s="341"/>
      <c r="E10" s="341"/>
      <c r="F10" s="341"/>
      <c r="G10" s="341"/>
      <c r="H10" s="341"/>
      <c r="I10" s="29"/>
      <c r="J10" s="351"/>
      <c r="K10" s="352"/>
      <c r="L10" s="352"/>
      <c r="M10" s="229" t="s">
        <v>169</v>
      </c>
      <c r="N10" s="276"/>
      <c r="O10" s="277"/>
      <c r="P10" s="278"/>
      <c r="Q10" s="140"/>
      <c r="R10" s="29"/>
      <c r="S10" s="152"/>
    </row>
    <row r="11" spans="1:19" s="153" customFormat="1" ht="53.25" customHeight="1" thickBot="1">
      <c r="A11" s="332" t="s">
        <v>133</v>
      </c>
      <c r="B11" s="333"/>
      <c r="C11" s="38">
        <v>2</v>
      </c>
      <c r="D11" s="29"/>
      <c r="E11" s="29"/>
      <c r="F11" s="29"/>
      <c r="G11" s="29"/>
      <c r="H11" s="29"/>
      <c r="I11" s="29"/>
      <c r="J11" s="353" t="s">
        <v>115</v>
      </c>
      <c r="K11" s="354"/>
      <c r="L11" s="354"/>
      <c r="M11" s="221" t="s">
        <v>170</v>
      </c>
      <c r="N11" s="271"/>
      <c r="O11" s="272"/>
      <c r="P11" s="267"/>
      <c r="Q11" s="140"/>
      <c r="R11" s="29"/>
      <c r="S11" s="152"/>
    </row>
    <row r="12" spans="1:19" s="153" customFormat="1" ht="53.25" customHeight="1" thickBot="1">
      <c r="A12" s="332" t="s">
        <v>134</v>
      </c>
      <c r="B12" s="333"/>
      <c r="C12" s="223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34" t="s">
        <v>8</v>
      </c>
      <c r="B13" s="335"/>
      <c r="C13" s="39">
        <v>60</v>
      </c>
      <c r="D13" s="29"/>
      <c r="E13" s="29"/>
      <c r="F13" s="336"/>
      <c r="G13" s="336"/>
      <c r="H13" s="336"/>
      <c r="I13" s="336"/>
      <c r="J13" s="336"/>
      <c r="K13" s="336"/>
      <c r="L13" s="336"/>
      <c r="M13" s="336"/>
      <c r="N13" s="336"/>
      <c r="O13" s="37"/>
      <c r="P13" s="158"/>
      <c r="Q13" s="37"/>
    </row>
    <row r="14" spans="1:18" ht="34.5" customHeight="1" thickBot="1">
      <c r="A14" s="332" t="s">
        <v>9</v>
      </c>
      <c r="B14" s="332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7" t="s">
        <v>156</v>
      </c>
      <c r="B15" s="337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8" t="s">
        <v>21</v>
      </c>
      <c r="B16" s="28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8" t="s">
        <v>22</v>
      </c>
      <c r="B17" s="28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8" t="s">
        <v>23</v>
      </c>
      <c r="B18" s="288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8" t="s">
        <v>24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</row>
    <row r="20" spans="1:19" ht="15.75">
      <c r="A20" s="339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40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40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40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40"/>
      <c r="B24" s="224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40"/>
      <c r="B25" s="224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40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40"/>
      <c r="B27" s="224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40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40"/>
      <c r="B29" s="224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40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40"/>
      <c r="B31" s="224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40"/>
      <c r="B32" s="224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40"/>
      <c r="B33" s="224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40"/>
      <c r="B34" s="224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40"/>
      <c r="B35" s="224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40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40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40"/>
      <c r="B38" s="224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40"/>
      <c r="B39" s="224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40"/>
      <c r="B40" s="224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40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40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40"/>
      <c r="B43" s="224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40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40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40"/>
      <c r="B46" s="224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40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40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40"/>
      <c r="B49" s="224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40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40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40"/>
      <c r="B52" s="224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40"/>
      <c r="B53" s="224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40"/>
      <c r="B54" s="224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40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40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40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40"/>
      <c r="B58" s="224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40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40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40"/>
      <c r="B61" s="224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40"/>
      <c r="B62" s="224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40"/>
      <c r="B63" s="224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40"/>
      <c r="B64" s="224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40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40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40"/>
      <c r="B67" s="224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40"/>
      <c r="B68" s="224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40"/>
      <c r="B69" s="224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40"/>
      <c r="B70" s="224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40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40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40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40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40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40"/>
      <c r="B76" s="224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40"/>
      <c r="B77" s="224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40"/>
      <c r="B78" s="224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40"/>
      <c r="B79" s="224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40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40"/>
      <c r="B81" s="224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40"/>
      <c r="B82" s="224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40"/>
      <c r="B83" s="224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40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40"/>
      <c r="B85" s="224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40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40"/>
      <c r="B87" s="224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40"/>
      <c r="B88" s="224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40"/>
      <c r="B89" s="224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40"/>
      <c r="B90" s="224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40"/>
      <c r="B91" s="224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40"/>
      <c r="B92" s="224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40"/>
      <c r="B93" s="224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40"/>
      <c r="B94" s="224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40"/>
      <c r="B95" s="224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40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40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40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40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40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40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40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40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40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9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30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30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30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31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14" t="s">
        <v>87</v>
      </c>
      <c r="B110" s="315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6" t="s">
        <v>88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8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9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9"/>
      <c r="B114" s="41" t="s">
        <v>139</v>
      </c>
      <c r="C114" s="321"/>
      <c r="D114" s="322"/>
      <c r="E114" s="322"/>
      <c r="F114" s="322"/>
      <c r="G114" s="322"/>
      <c r="H114" s="322"/>
      <c r="I114" s="322"/>
      <c r="J114" s="322"/>
      <c r="K114" s="322"/>
      <c r="L114" s="323"/>
      <c r="M114" s="225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9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9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9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9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9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9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9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9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9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9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9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9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9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9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9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9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9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9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9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9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9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9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9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9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9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9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9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9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9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9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9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9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9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9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9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9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9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9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9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9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9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9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9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9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9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9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9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9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9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9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9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9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9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9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9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9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9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9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9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9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9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9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9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9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9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9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9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9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9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9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9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9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9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9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9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9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9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9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9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9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9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9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9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9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9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9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9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9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9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9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9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9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20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24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5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5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5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6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32"/>
    </row>
    <row r="213" spans="1:21" ht="30.75" customHeight="1" thickBot="1">
      <c r="A213" s="327" t="s">
        <v>104</v>
      </c>
      <c r="B213" s="328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32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81" t="s">
        <v>142</v>
      </c>
      <c r="P215" s="282"/>
      <c r="Q215" s="282"/>
      <c r="R215" s="283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81" t="s">
        <v>143</v>
      </c>
      <c r="P216" s="282"/>
      <c r="Q216" s="282"/>
      <c r="R216" s="283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81" t="s">
        <v>92</v>
      </c>
      <c r="P217" s="282"/>
      <c r="Q217" s="282"/>
      <c r="R217" s="283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81" t="s">
        <v>113</v>
      </c>
      <c r="P218" s="282"/>
      <c r="Q218" s="282"/>
      <c r="R218" s="283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81" t="s">
        <v>94</v>
      </c>
      <c r="P219" s="282"/>
      <c r="Q219" s="282"/>
      <c r="R219" s="283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81" t="s">
        <v>95</v>
      </c>
      <c r="P220" s="282"/>
      <c r="Q220" s="282"/>
      <c r="R220" s="283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300"/>
      <c r="F221" s="300"/>
      <c r="G221" s="300"/>
      <c r="H221" s="312"/>
      <c r="I221" s="312"/>
      <c r="J221" s="214"/>
      <c r="K221" s="214"/>
      <c r="L221" s="313"/>
      <c r="M221" s="313"/>
      <c r="N221" s="162"/>
      <c r="O221" s="281" t="s">
        <v>141</v>
      </c>
      <c r="P221" s="282"/>
      <c r="Q221" s="282"/>
      <c r="R221" s="283"/>
      <c r="S221" s="34"/>
    </row>
    <row r="222" spans="1:19" s="163" customFormat="1" ht="25.5" customHeight="1">
      <c r="A222" s="164"/>
      <c r="B222" s="162"/>
      <c r="C222" s="143"/>
      <c r="D222" s="143"/>
      <c r="E222" s="300"/>
      <c r="F222" s="300"/>
      <c r="G222" s="300"/>
      <c r="H222" s="140"/>
      <c r="I222" s="140"/>
      <c r="J222" s="162"/>
      <c r="K222" s="162"/>
      <c r="L222" s="162"/>
      <c r="M222" s="162"/>
      <c r="N222" s="162"/>
      <c r="O222" s="281" t="s">
        <v>117</v>
      </c>
      <c r="P222" s="282"/>
      <c r="Q222" s="282"/>
      <c r="R222" s="283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300"/>
      <c r="F223" s="300"/>
      <c r="G223" s="300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6" t="s">
        <v>121</v>
      </c>
      <c r="C225" s="307"/>
      <c r="D225" s="27">
        <f>SUM(D224:D224)</f>
        <v>0</v>
      </c>
      <c r="E225" s="300"/>
      <c r="F225" s="300"/>
      <c r="G225" s="300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8" t="s">
        <v>140</v>
      </c>
      <c r="C226" s="309"/>
      <c r="D226" s="27">
        <f>+D225*M3</f>
        <v>0</v>
      </c>
      <c r="E226" s="300"/>
      <c r="F226" s="300"/>
      <c r="G226" s="300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10" t="s">
        <v>122</v>
      </c>
      <c r="C227" s="309"/>
      <c r="D227" s="27">
        <f>+M17</f>
        <v>0</v>
      </c>
      <c r="E227" s="300"/>
      <c r="F227" s="300"/>
      <c r="G227" s="300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10" t="s">
        <v>123</v>
      </c>
      <c r="C228" s="309"/>
      <c r="D228" s="27">
        <f>+D227-D226</f>
        <v>0</v>
      </c>
      <c r="E228" s="300"/>
      <c r="F228" s="300"/>
      <c r="G228" s="300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11" t="s">
        <v>124</v>
      </c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5" t="s">
        <v>125</v>
      </c>
      <c r="B237" s="305"/>
      <c r="C237" s="305"/>
      <c r="D237" s="29"/>
      <c r="E237" s="29"/>
      <c r="F237" s="305" t="s">
        <v>126</v>
      </c>
      <c r="G237" s="305"/>
      <c r="H237" s="305"/>
      <c r="I237" s="305"/>
      <c r="J237" s="305"/>
      <c r="K237" s="305"/>
      <c r="L237" s="305"/>
      <c r="M237" s="305"/>
      <c r="N237" s="305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allowBlank="1" showInputMessage="1" showErrorMessage="1" promptTitle="DATO OBLIGATORIO" prompt="Marque con X" sqref="C8:H9"/>
    <dataValidation allowBlank="1" showInputMessage="1" showErrorMessage="1" promptTitle="DATO OBLIGATORIO" prompt="Código DANE de la sede." sqref="C5:H5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úmero total de la matrícula por nivel (preescolar-primaria) o por grado escolar." sqref="C17:L17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Dato obligatorio para continuar." sqref="Q5:Q11"/>
    <dataValidation allowBlank="1" showInputMessage="1" showErrorMessage="1" promptTitle="MINUTOS DE DESCANSO" prompt="Ingrese el número de minutos de descanso&#10;" sqref="P5:P11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SALIDA" prompt="Ingrese la hora en que salen los estudiantes de secundaira y media" sqref="O10"/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H9" sqref="H9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62" t="s">
        <v>131</v>
      </c>
      <c r="C1" s="362"/>
      <c r="D1" s="362"/>
      <c r="E1" s="362"/>
      <c r="F1" s="362"/>
      <c r="G1" s="362"/>
      <c r="H1" s="362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62" t="s">
        <v>132</v>
      </c>
      <c r="C8" s="362"/>
      <c r="D8" s="362"/>
      <c r="E8" s="362"/>
      <c r="F8" s="362"/>
      <c r="G8" s="362"/>
      <c r="H8" s="362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62" t="s">
        <v>147</v>
      </c>
      <c r="C12" s="362"/>
      <c r="D12" s="362"/>
      <c r="E12" s="362"/>
      <c r="F12" s="362"/>
      <c r="G12" s="362"/>
      <c r="H12" s="362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62" t="s">
        <v>149</v>
      </c>
      <c r="C27" s="362"/>
      <c r="D27" s="362"/>
      <c r="E27" s="362"/>
      <c r="F27" s="362"/>
      <c r="G27" s="362"/>
      <c r="H27" s="362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62" t="s">
        <v>150</v>
      </c>
      <c r="C48" s="362"/>
      <c r="D48" s="362"/>
      <c r="E48" s="362"/>
      <c r="F48" s="362"/>
      <c r="G48" s="362"/>
      <c r="H48" s="362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Tipo de Nombramiento" prompt="Propiedad, Provisional, Temporal, Comisión, Permiso Sindical" sqref="G2 G9 G13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Title="ÁREA DE DESEMPEÑO" prompt="Preescolar" sqref="I14:I26"/>
    <dataValidation allowBlank="1" showInputMessage="1" showErrorMessage="1" promptTitle="ÁREA DE DESEMPEÑO" prompt="Primaria" sqref="I29:I47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Básica Secundaria y Media- Lenguaje, Matemáticas, Ciencias Naturales, Ciencias Sociales... etc" sqref="I50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1">
      <selection activeCell="P7" sqref="P7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5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152"/>
    </row>
    <row r="2" spans="1:19" s="153" customFormat="1" ht="15.75" customHeight="1">
      <c r="A2" s="288" t="s">
        <v>1</v>
      </c>
      <c r="B2" s="288"/>
      <c r="C2" s="357">
        <f>+'Consolidado IE o CE '!C3:D3</f>
        <v>2012</v>
      </c>
      <c r="D2" s="35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8" t="s">
        <v>2</v>
      </c>
      <c r="B3" s="288"/>
      <c r="C3" s="358">
        <f>+'Consolidado IE o CE '!C4:H4</f>
        <v>0</v>
      </c>
      <c r="D3" s="358"/>
      <c r="E3" s="358"/>
      <c r="F3" s="358"/>
      <c r="G3" s="358"/>
      <c r="H3" s="358"/>
      <c r="J3" s="359" t="s">
        <v>135</v>
      </c>
      <c r="K3" s="360"/>
      <c r="L3" s="361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8" t="s">
        <v>3</v>
      </c>
      <c r="B4" s="288"/>
      <c r="C4" s="341">
        <f>+'Consolidado IE o CE '!C5:H5</f>
        <v>0</v>
      </c>
      <c r="D4" s="341"/>
      <c r="E4" s="341"/>
      <c r="F4" s="341"/>
      <c r="G4" s="341"/>
      <c r="H4" s="341"/>
      <c r="J4" s="342" t="s">
        <v>107</v>
      </c>
      <c r="K4" s="343"/>
      <c r="L4" s="344"/>
      <c r="M4" s="226" t="s">
        <v>171</v>
      </c>
      <c r="N4" s="230" t="s">
        <v>172</v>
      </c>
      <c r="O4" s="230" t="s">
        <v>173</v>
      </c>
      <c r="P4" s="231" t="s">
        <v>108</v>
      </c>
      <c r="Q4" s="143"/>
    </row>
    <row r="5" spans="1:18" s="153" customFormat="1" ht="31.5" customHeight="1">
      <c r="A5" s="288" t="s">
        <v>151</v>
      </c>
      <c r="B5" s="288"/>
      <c r="C5" s="345"/>
      <c r="D5" s="345"/>
      <c r="E5" s="345"/>
      <c r="F5" s="345"/>
      <c r="G5" s="345"/>
      <c r="H5" s="345"/>
      <c r="J5" s="347" t="s">
        <v>110</v>
      </c>
      <c r="K5" s="348"/>
      <c r="L5" s="348"/>
      <c r="M5" s="227" t="s">
        <v>26</v>
      </c>
      <c r="N5" s="271"/>
      <c r="O5" s="272"/>
      <c r="P5" s="267">
        <v>0</v>
      </c>
      <c r="Q5" s="140"/>
      <c r="R5" s="222"/>
    </row>
    <row r="6" spans="1:17" s="153" customFormat="1" ht="33" customHeight="1">
      <c r="A6" s="288" t="s">
        <v>152</v>
      </c>
      <c r="B6" s="288"/>
      <c r="C6" s="346">
        <f>+'Consolidado IE o CE '!C7:H7</f>
        <v>0</v>
      </c>
      <c r="D6" s="346"/>
      <c r="E6" s="346"/>
      <c r="F6" s="346"/>
      <c r="G6" s="346"/>
      <c r="H6" s="346"/>
      <c r="J6" s="349"/>
      <c r="K6" s="350"/>
      <c r="L6" s="350"/>
      <c r="M6" s="228" t="s">
        <v>168</v>
      </c>
      <c r="N6" s="273"/>
      <c r="O6" s="274"/>
      <c r="P6" s="275">
        <v>0</v>
      </c>
      <c r="Q6" s="140"/>
    </row>
    <row r="7" spans="1:17" s="153" customFormat="1" ht="30.75" customHeight="1" thickBot="1">
      <c r="A7" s="288" t="s">
        <v>136</v>
      </c>
      <c r="B7" s="288"/>
      <c r="C7" s="293"/>
      <c r="D7" s="293"/>
      <c r="E7" s="293"/>
      <c r="F7" s="293"/>
      <c r="G7" s="293"/>
      <c r="H7" s="293"/>
      <c r="J7" s="351"/>
      <c r="K7" s="352"/>
      <c r="L7" s="352"/>
      <c r="M7" s="229" t="s">
        <v>169</v>
      </c>
      <c r="N7" s="276"/>
      <c r="O7" s="277"/>
      <c r="P7" s="278">
        <v>0</v>
      </c>
      <c r="Q7" s="140"/>
    </row>
    <row r="8" spans="1:17" s="153" customFormat="1" ht="32.25" customHeight="1">
      <c r="A8" s="288" t="s">
        <v>137</v>
      </c>
      <c r="B8" s="288"/>
      <c r="C8" s="291"/>
      <c r="D8" s="291"/>
      <c r="E8" s="291"/>
      <c r="F8" s="291"/>
      <c r="G8" s="291"/>
      <c r="H8" s="291"/>
      <c r="J8" s="347" t="s">
        <v>112</v>
      </c>
      <c r="K8" s="348"/>
      <c r="L8" s="348"/>
      <c r="M8" s="227" t="s">
        <v>26</v>
      </c>
      <c r="N8" s="271"/>
      <c r="O8" s="272"/>
      <c r="P8" s="267"/>
      <c r="Q8" s="140"/>
    </row>
    <row r="9" spans="1:19" s="153" customFormat="1" ht="32.25" customHeight="1">
      <c r="A9" s="285" t="s">
        <v>138</v>
      </c>
      <c r="B9" s="285"/>
      <c r="C9" s="291"/>
      <c r="D9" s="291"/>
      <c r="E9" s="291"/>
      <c r="F9" s="291"/>
      <c r="G9" s="291"/>
      <c r="H9" s="291"/>
      <c r="J9" s="349"/>
      <c r="K9" s="350"/>
      <c r="L9" s="350"/>
      <c r="M9" s="228" t="s">
        <v>168</v>
      </c>
      <c r="N9" s="273"/>
      <c r="O9" s="274"/>
      <c r="P9" s="275"/>
      <c r="Q9" s="140"/>
      <c r="R9" s="29"/>
      <c r="S9" s="152"/>
    </row>
    <row r="10" spans="1:19" s="153" customFormat="1" ht="32.25" customHeight="1" thickBot="1">
      <c r="A10" s="288" t="s">
        <v>7</v>
      </c>
      <c r="B10" s="288"/>
      <c r="C10" s="341">
        <f>+'Consolidado IE o CE '!C11:H11</f>
        <v>0</v>
      </c>
      <c r="D10" s="341"/>
      <c r="E10" s="341"/>
      <c r="F10" s="341"/>
      <c r="G10" s="341"/>
      <c r="H10" s="341"/>
      <c r="I10" s="29"/>
      <c r="J10" s="351"/>
      <c r="K10" s="352"/>
      <c r="L10" s="352"/>
      <c r="M10" s="229" t="s">
        <v>169</v>
      </c>
      <c r="N10" s="276"/>
      <c r="O10" s="277"/>
      <c r="P10" s="278"/>
      <c r="Q10" s="140"/>
      <c r="R10" s="29"/>
      <c r="S10" s="152"/>
    </row>
    <row r="11" spans="1:19" s="153" customFormat="1" ht="53.25" customHeight="1" thickBot="1">
      <c r="A11" s="332" t="s">
        <v>133</v>
      </c>
      <c r="B11" s="333"/>
      <c r="C11" s="38">
        <v>2</v>
      </c>
      <c r="D11" s="29"/>
      <c r="E11" s="29"/>
      <c r="F11" s="29"/>
      <c r="G11" s="29"/>
      <c r="H11" s="29"/>
      <c r="I11" s="29"/>
      <c r="J11" s="353" t="s">
        <v>115</v>
      </c>
      <c r="K11" s="354"/>
      <c r="L11" s="354"/>
      <c r="M11" s="221" t="s">
        <v>170</v>
      </c>
      <c r="N11" s="271"/>
      <c r="O11" s="272"/>
      <c r="P11" s="267"/>
      <c r="Q11" s="140"/>
      <c r="R11" s="29"/>
      <c r="S11" s="152"/>
    </row>
    <row r="12" spans="1:19" s="153" customFormat="1" ht="53.25" customHeight="1" thickBot="1">
      <c r="A12" s="332" t="s">
        <v>134</v>
      </c>
      <c r="B12" s="333"/>
      <c r="C12" s="223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34" t="s">
        <v>8</v>
      </c>
      <c r="B13" s="335"/>
      <c r="C13" s="39">
        <v>60</v>
      </c>
      <c r="D13" s="29"/>
      <c r="E13" s="29"/>
      <c r="F13" s="336"/>
      <c r="G13" s="336"/>
      <c r="H13" s="336"/>
      <c r="I13" s="336"/>
      <c r="J13" s="336"/>
      <c r="K13" s="336"/>
      <c r="L13" s="336"/>
      <c r="M13" s="336"/>
      <c r="N13" s="336"/>
      <c r="O13" s="37"/>
      <c r="P13" s="158"/>
      <c r="Q13" s="37"/>
    </row>
    <row r="14" spans="1:18" ht="34.5" customHeight="1" thickBot="1">
      <c r="A14" s="332" t="s">
        <v>9</v>
      </c>
      <c r="B14" s="332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7" t="s">
        <v>156</v>
      </c>
      <c r="B15" s="337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8" t="s">
        <v>21</v>
      </c>
      <c r="B16" s="28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8" t="s">
        <v>22</v>
      </c>
      <c r="B17" s="28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8" t="s">
        <v>23</v>
      </c>
      <c r="B18" s="288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8" t="s">
        <v>24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</row>
    <row r="20" spans="1:19" ht="15.75">
      <c r="A20" s="339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40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40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40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40"/>
      <c r="B24" s="224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40"/>
      <c r="B25" s="224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40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40"/>
      <c r="B27" s="224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40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40"/>
      <c r="B29" s="224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40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40"/>
      <c r="B31" s="224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40"/>
      <c r="B32" s="224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40"/>
      <c r="B33" s="224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40"/>
      <c r="B34" s="224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40"/>
      <c r="B35" s="224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40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40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40"/>
      <c r="B38" s="224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40"/>
      <c r="B39" s="224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40"/>
      <c r="B40" s="224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40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40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40"/>
      <c r="B43" s="224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40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40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40"/>
      <c r="B46" s="224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40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40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40"/>
      <c r="B49" s="224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40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40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40"/>
      <c r="B52" s="224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40"/>
      <c r="B53" s="224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40"/>
      <c r="B54" s="224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40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40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40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40"/>
      <c r="B58" s="224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40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40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40"/>
      <c r="B61" s="224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40"/>
      <c r="B62" s="224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40"/>
      <c r="B63" s="224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40"/>
      <c r="B64" s="224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40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40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40"/>
      <c r="B67" s="224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40"/>
      <c r="B68" s="224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40"/>
      <c r="B69" s="224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40"/>
      <c r="B70" s="224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40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40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40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40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40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40"/>
      <c r="B76" s="224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40"/>
      <c r="B77" s="224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40"/>
      <c r="B78" s="224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40"/>
      <c r="B79" s="224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40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40"/>
      <c r="B81" s="224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40"/>
      <c r="B82" s="224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40"/>
      <c r="B83" s="224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40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40"/>
      <c r="B85" s="224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40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40"/>
      <c r="B87" s="224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40"/>
      <c r="B88" s="224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40"/>
      <c r="B89" s="224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40"/>
      <c r="B90" s="224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40"/>
      <c r="B91" s="224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40"/>
      <c r="B92" s="224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40"/>
      <c r="B93" s="224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40"/>
      <c r="B94" s="224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40"/>
      <c r="B95" s="224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40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40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40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40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40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40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40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40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40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9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30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30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30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31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14" t="s">
        <v>87</v>
      </c>
      <c r="B110" s="315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6" t="s">
        <v>88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8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9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9"/>
      <c r="B114" s="41" t="s">
        <v>139</v>
      </c>
      <c r="C114" s="321"/>
      <c r="D114" s="322"/>
      <c r="E114" s="322"/>
      <c r="F114" s="322"/>
      <c r="G114" s="322"/>
      <c r="H114" s="322"/>
      <c r="I114" s="322"/>
      <c r="J114" s="322"/>
      <c r="K114" s="322"/>
      <c r="L114" s="323"/>
      <c r="M114" s="225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9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9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9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9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9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9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9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9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9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9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9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9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9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9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9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9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9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9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9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9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9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9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9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9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9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9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9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9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9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9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9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9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9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9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9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9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9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9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9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9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9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9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9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9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9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9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9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9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9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9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9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9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9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9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9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9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9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9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9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9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9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9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9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9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9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9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9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9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9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9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9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9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9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9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9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9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9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9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9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9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9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9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9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9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9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9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9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9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9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9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9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9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20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24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5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5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5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6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32"/>
    </row>
    <row r="213" spans="1:21" ht="30.75" customHeight="1" thickBot="1">
      <c r="A213" s="327" t="s">
        <v>104</v>
      </c>
      <c r="B213" s="328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32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81" t="s">
        <v>142</v>
      </c>
      <c r="P215" s="282"/>
      <c r="Q215" s="282"/>
      <c r="R215" s="283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81" t="s">
        <v>143</v>
      </c>
      <c r="P216" s="282"/>
      <c r="Q216" s="282"/>
      <c r="R216" s="283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81" t="s">
        <v>92</v>
      </c>
      <c r="P217" s="282"/>
      <c r="Q217" s="282"/>
      <c r="R217" s="283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81" t="s">
        <v>113</v>
      </c>
      <c r="P218" s="282"/>
      <c r="Q218" s="282"/>
      <c r="R218" s="283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81" t="s">
        <v>94</v>
      </c>
      <c r="P219" s="282"/>
      <c r="Q219" s="282"/>
      <c r="R219" s="283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81" t="s">
        <v>95</v>
      </c>
      <c r="P220" s="282"/>
      <c r="Q220" s="282"/>
      <c r="R220" s="283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300"/>
      <c r="F221" s="300"/>
      <c r="G221" s="300"/>
      <c r="H221" s="312"/>
      <c r="I221" s="312"/>
      <c r="J221" s="214"/>
      <c r="K221" s="214"/>
      <c r="L221" s="313"/>
      <c r="M221" s="313"/>
      <c r="N221" s="162"/>
      <c r="O221" s="281" t="s">
        <v>141</v>
      </c>
      <c r="P221" s="282"/>
      <c r="Q221" s="282"/>
      <c r="R221" s="283"/>
      <c r="S221" s="34"/>
    </row>
    <row r="222" spans="1:19" s="163" customFormat="1" ht="25.5" customHeight="1">
      <c r="A222" s="164"/>
      <c r="B222" s="162"/>
      <c r="C222" s="143"/>
      <c r="D222" s="143"/>
      <c r="E222" s="300"/>
      <c r="F222" s="300"/>
      <c r="G222" s="300"/>
      <c r="H222" s="140"/>
      <c r="I222" s="140"/>
      <c r="J222" s="162"/>
      <c r="K222" s="162"/>
      <c r="L222" s="162"/>
      <c r="M222" s="162"/>
      <c r="N222" s="162"/>
      <c r="O222" s="281" t="s">
        <v>117</v>
      </c>
      <c r="P222" s="282"/>
      <c r="Q222" s="282"/>
      <c r="R222" s="283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300"/>
      <c r="F223" s="300"/>
      <c r="G223" s="300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6" t="s">
        <v>121</v>
      </c>
      <c r="C225" s="307"/>
      <c r="D225" s="27">
        <f>SUM(D224:D224)</f>
        <v>0</v>
      </c>
      <c r="E225" s="300"/>
      <c r="F225" s="300"/>
      <c r="G225" s="300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8" t="s">
        <v>140</v>
      </c>
      <c r="C226" s="309"/>
      <c r="D226" s="27">
        <f>+D225*M3</f>
        <v>0</v>
      </c>
      <c r="E226" s="300"/>
      <c r="F226" s="300"/>
      <c r="G226" s="300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10" t="s">
        <v>122</v>
      </c>
      <c r="C227" s="309"/>
      <c r="D227" s="27">
        <f>+M17</f>
        <v>0</v>
      </c>
      <c r="E227" s="300"/>
      <c r="F227" s="300"/>
      <c r="G227" s="300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10" t="s">
        <v>123</v>
      </c>
      <c r="C228" s="309"/>
      <c r="D228" s="27">
        <f>+D227-D226</f>
        <v>0</v>
      </c>
      <c r="E228" s="300"/>
      <c r="F228" s="300"/>
      <c r="G228" s="300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11" t="s">
        <v>124</v>
      </c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5" t="s">
        <v>125</v>
      </c>
      <c r="B237" s="305"/>
      <c r="C237" s="305"/>
      <c r="D237" s="29"/>
      <c r="E237" s="29"/>
      <c r="F237" s="305" t="s">
        <v>126</v>
      </c>
      <c r="G237" s="305"/>
      <c r="H237" s="305"/>
      <c r="I237" s="305"/>
      <c r="J237" s="305"/>
      <c r="K237" s="305"/>
      <c r="L237" s="305"/>
      <c r="M237" s="305"/>
      <c r="N237" s="305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allowBlank="1" showInputMessage="1" showErrorMessage="1" promptTitle="HORA DE SALIDA" prompt="Ingrese la hora en que salen los estudiantes de secundaira y media" sqref="O10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MINUTOS DE DESCANSO" prompt="Ingrese el número de minutos de descanso&#10;" sqref="P5:P11"/>
    <dataValidation allowBlank="1" showInputMessage="1" showErrorMessage="1" promptTitle="DATO OBLIGATORIO" prompt="Dato obligatorio para continuar." sqref="Q5:Q1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Número total de la matrícula por nivel (preescolar-primaria) o por grado escolar." sqref="C17:L1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Código DANE de la sede." sqref="C5:H5"/>
    <dataValidation allowBlank="1" showInputMessage="1" showErrorMessage="1" promptTitle="DATO OBLIGATORIO" prompt="Marque con X" sqref="C8:H9"/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A1" sqref="A1:IV5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62" t="s">
        <v>131</v>
      </c>
      <c r="C1" s="362"/>
      <c r="D1" s="362"/>
      <c r="E1" s="362"/>
      <c r="F1" s="362"/>
      <c r="G1" s="362"/>
      <c r="H1" s="362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62" t="s">
        <v>132</v>
      </c>
      <c r="C8" s="362"/>
      <c r="D8" s="362"/>
      <c r="E8" s="362"/>
      <c r="F8" s="362"/>
      <c r="G8" s="362"/>
      <c r="H8" s="362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62" t="s">
        <v>147</v>
      </c>
      <c r="C12" s="362"/>
      <c r="D12" s="362"/>
      <c r="E12" s="362"/>
      <c r="F12" s="362"/>
      <c r="G12" s="362"/>
      <c r="H12" s="362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62" t="s">
        <v>149</v>
      </c>
      <c r="C27" s="362"/>
      <c r="D27" s="362"/>
      <c r="E27" s="362"/>
      <c r="F27" s="362"/>
      <c r="G27" s="362"/>
      <c r="H27" s="362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62" t="s">
        <v>150</v>
      </c>
      <c r="C48" s="362"/>
      <c r="D48" s="362"/>
      <c r="E48" s="362"/>
      <c r="F48" s="362"/>
      <c r="G48" s="362"/>
      <c r="H48" s="362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ÁREA DE DESEMPEÑO" prompt="Básica Secundaria y Media- Lenguaje, Matemáticas, Ciencias Naturales, Ciencias Sociales... etc" sqref="I50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Primaria" sqref="I29:I47"/>
    <dataValidation allowBlank="1" showInputMessage="1" showErrorMessage="1" promptTitle="ÁREA DE DESEMPEÑO" prompt="Preescolar" sqref="I14:I26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ipo de Nombramiento" prompt="Propiedad, Provisional, Temporal, Comisión, Permiso Sindical" sqref="G2 G9 G13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97">
      <selection activeCell="Q127" sqref="Q127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5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152"/>
    </row>
    <row r="2" spans="1:19" s="153" customFormat="1" ht="15.75" customHeight="1">
      <c r="A2" s="288" t="s">
        <v>1</v>
      </c>
      <c r="B2" s="288"/>
      <c r="C2" s="357">
        <f>+'Consolidado IE o CE '!C3:D3</f>
        <v>2012</v>
      </c>
      <c r="D2" s="35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8" t="s">
        <v>2</v>
      </c>
      <c r="B3" s="288"/>
      <c r="C3" s="358">
        <f>+'Consolidado IE o CE '!C4:H4</f>
        <v>0</v>
      </c>
      <c r="D3" s="358"/>
      <c r="E3" s="358"/>
      <c r="F3" s="358"/>
      <c r="G3" s="358"/>
      <c r="H3" s="358"/>
      <c r="J3" s="359" t="s">
        <v>135</v>
      </c>
      <c r="K3" s="360"/>
      <c r="L3" s="361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8" t="s">
        <v>3</v>
      </c>
      <c r="B4" s="288"/>
      <c r="C4" s="341">
        <f>+'Consolidado IE o CE '!C5:H5</f>
        <v>0</v>
      </c>
      <c r="D4" s="341"/>
      <c r="E4" s="341"/>
      <c r="F4" s="341"/>
      <c r="G4" s="341"/>
      <c r="H4" s="341"/>
      <c r="J4" s="342" t="s">
        <v>107</v>
      </c>
      <c r="K4" s="343"/>
      <c r="L4" s="344"/>
      <c r="M4" s="226" t="s">
        <v>171</v>
      </c>
      <c r="N4" s="230" t="s">
        <v>172</v>
      </c>
      <c r="O4" s="230" t="s">
        <v>173</v>
      </c>
      <c r="P4" s="231" t="s">
        <v>108</v>
      </c>
      <c r="Q4" s="143"/>
    </row>
    <row r="5" spans="1:18" s="153" customFormat="1" ht="31.5" customHeight="1">
      <c r="A5" s="288" t="s">
        <v>151</v>
      </c>
      <c r="B5" s="288"/>
      <c r="C5" s="345"/>
      <c r="D5" s="345"/>
      <c r="E5" s="345"/>
      <c r="F5" s="345"/>
      <c r="G5" s="345"/>
      <c r="H5" s="345"/>
      <c r="J5" s="347" t="s">
        <v>110</v>
      </c>
      <c r="K5" s="348"/>
      <c r="L5" s="348"/>
      <c r="M5" s="227" t="s">
        <v>26</v>
      </c>
      <c r="N5" s="271"/>
      <c r="O5" s="272"/>
      <c r="P5" s="267"/>
      <c r="Q5" s="140"/>
      <c r="R5" s="222"/>
    </row>
    <row r="6" spans="1:17" s="153" customFormat="1" ht="33" customHeight="1">
      <c r="A6" s="288" t="s">
        <v>152</v>
      </c>
      <c r="B6" s="288"/>
      <c r="C6" s="346">
        <f>+'Consolidado IE o CE '!C7:H7</f>
        <v>0</v>
      </c>
      <c r="D6" s="346"/>
      <c r="E6" s="346"/>
      <c r="F6" s="346"/>
      <c r="G6" s="346"/>
      <c r="H6" s="346"/>
      <c r="J6" s="349"/>
      <c r="K6" s="350"/>
      <c r="L6" s="350"/>
      <c r="M6" s="228" t="s">
        <v>168</v>
      </c>
      <c r="N6" s="273"/>
      <c r="O6" s="274"/>
      <c r="P6" s="275"/>
      <c r="Q6" s="140"/>
    </row>
    <row r="7" spans="1:17" s="153" customFormat="1" ht="30.75" customHeight="1" thickBot="1">
      <c r="A7" s="288" t="s">
        <v>136</v>
      </c>
      <c r="B7" s="288"/>
      <c r="C7" s="293"/>
      <c r="D7" s="293"/>
      <c r="E7" s="293"/>
      <c r="F7" s="293"/>
      <c r="G7" s="293"/>
      <c r="H7" s="293"/>
      <c r="J7" s="351"/>
      <c r="K7" s="352"/>
      <c r="L7" s="352"/>
      <c r="M7" s="229" t="s">
        <v>169</v>
      </c>
      <c r="N7" s="276"/>
      <c r="O7" s="277"/>
      <c r="P7" s="278"/>
      <c r="Q7" s="140"/>
    </row>
    <row r="8" spans="1:17" s="153" customFormat="1" ht="32.25" customHeight="1">
      <c r="A8" s="288" t="s">
        <v>137</v>
      </c>
      <c r="B8" s="288"/>
      <c r="C8" s="291"/>
      <c r="D8" s="291"/>
      <c r="E8" s="291"/>
      <c r="F8" s="291"/>
      <c r="G8" s="291"/>
      <c r="H8" s="291"/>
      <c r="J8" s="347" t="s">
        <v>112</v>
      </c>
      <c r="K8" s="348"/>
      <c r="L8" s="348"/>
      <c r="M8" s="227" t="s">
        <v>26</v>
      </c>
      <c r="N8" s="271"/>
      <c r="O8" s="272"/>
      <c r="P8" s="267"/>
      <c r="Q8" s="140"/>
    </row>
    <row r="9" spans="1:19" s="153" customFormat="1" ht="32.25" customHeight="1">
      <c r="A9" s="285" t="s">
        <v>138</v>
      </c>
      <c r="B9" s="285"/>
      <c r="C9" s="291"/>
      <c r="D9" s="291"/>
      <c r="E9" s="291"/>
      <c r="F9" s="291"/>
      <c r="G9" s="291"/>
      <c r="H9" s="291"/>
      <c r="J9" s="349"/>
      <c r="K9" s="350"/>
      <c r="L9" s="350"/>
      <c r="M9" s="228" t="s">
        <v>168</v>
      </c>
      <c r="N9" s="273"/>
      <c r="O9" s="274"/>
      <c r="P9" s="275"/>
      <c r="Q9" s="140"/>
      <c r="R9" s="29"/>
      <c r="S9" s="152"/>
    </row>
    <row r="10" spans="1:19" s="153" customFormat="1" ht="32.25" customHeight="1" thickBot="1">
      <c r="A10" s="288" t="s">
        <v>7</v>
      </c>
      <c r="B10" s="288"/>
      <c r="C10" s="341">
        <f>+'Consolidado IE o CE '!C11:H11</f>
        <v>0</v>
      </c>
      <c r="D10" s="341"/>
      <c r="E10" s="341"/>
      <c r="F10" s="341"/>
      <c r="G10" s="341"/>
      <c r="H10" s="341"/>
      <c r="I10" s="29"/>
      <c r="J10" s="351"/>
      <c r="K10" s="352"/>
      <c r="L10" s="352"/>
      <c r="M10" s="229" t="s">
        <v>169</v>
      </c>
      <c r="N10" s="276"/>
      <c r="O10" s="277"/>
      <c r="P10" s="278"/>
      <c r="Q10" s="140"/>
      <c r="R10" s="29"/>
      <c r="S10" s="152"/>
    </row>
    <row r="11" spans="1:19" s="153" customFormat="1" ht="53.25" customHeight="1" thickBot="1">
      <c r="A11" s="332" t="s">
        <v>133</v>
      </c>
      <c r="B11" s="333"/>
      <c r="C11" s="38">
        <v>60</v>
      </c>
      <c r="D11" s="29"/>
      <c r="E11" s="29"/>
      <c r="F11" s="29"/>
      <c r="G11" s="29"/>
      <c r="H11" s="29"/>
      <c r="I11" s="29"/>
      <c r="J11" s="353" t="s">
        <v>115</v>
      </c>
      <c r="K11" s="354"/>
      <c r="L11" s="354"/>
      <c r="M11" s="221" t="s">
        <v>170</v>
      </c>
      <c r="N11" s="271"/>
      <c r="O11" s="272"/>
      <c r="P11" s="267"/>
      <c r="Q11" s="140"/>
      <c r="R11" s="29"/>
      <c r="S11" s="152"/>
    </row>
    <row r="12" spans="1:19" s="153" customFormat="1" ht="53.25" customHeight="1" thickBot="1">
      <c r="A12" s="332" t="s">
        <v>134</v>
      </c>
      <c r="B12" s="333"/>
      <c r="C12" s="223">
        <v>60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34" t="s">
        <v>8</v>
      </c>
      <c r="B13" s="335"/>
      <c r="C13" s="39">
        <v>60</v>
      </c>
      <c r="D13" s="29"/>
      <c r="E13" s="29"/>
      <c r="F13" s="336"/>
      <c r="G13" s="336"/>
      <c r="H13" s="336"/>
      <c r="I13" s="336"/>
      <c r="J13" s="336"/>
      <c r="K13" s="336"/>
      <c r="L13" s="336"/>
      <c r="M13" s="336"/>
      <c r="N13" s="336"/>
      <c r="O13" s="37"/>
      <c r="P13" s="158"/>
      <c r="Q13" s="37"/>
    </row>
    <row r="14" spans="1:18" ht="34.5" customHeight="1" thickBot="1">
      <c r="A14" s="332" t="s">
        <v>9</v>
      </c>
      <c r="B14" s="332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7" t="s">
        <v>156</v>
      </c>
      <c r="B15" s="337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8" t="s">
        <v>21</v>
      </c>
      <c r="B16" s="288"/>
      <c r="C16" s="118"/>
      <c r="D16" s="119"/>
      <c r="E16" s="119">
        <v>2</v>
      </c>
      <c r="F16" s="119">
        <v>2</v>
      </c>
      <c r="G16" s="119">
        <v>2</v>
      </c>
      <c r="H16" s="119">
        <v>2</v>
      </c>
      <c r="I16" s="119">
        <v>2</v>
      </c>
      <c r="J16" s="119">
        <v>2</v>
      </c>
      <c r="K16" s="119">
        <v>2</v>
      </c>
      <c r="L16" s="119">
        <v>2</v>
      </c>
      <c r="M16" s="52">
        <f>SUM(C16:L16)</f>
        <v>16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8" t="s">
        <v>22</v>
      </c>
      <c r="B17" s="28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8" t="s">
        <v>23</v>
      </c>
      <c r="B18" s="288"/>
      <c r="C18" s="183" t="e">
        <f aca="true" t="shared" si="0" ref="C18:M18">C17/C16</f>
        <v>#DIV/0!</v>
      </c>
      <c r="D18" s="183" t="e">
        <f t="shared" si="0"/>
        <v>#DIV/0!</v>
      </c>
      <c r="E18" s="183">
        <f t="shared" si="0"/>
        <v>0</v>
      </c>
      <c r="F18" s="183">
        <f t="shared" si="0"/>
        <v>0</v>
      </c>
      <c r="G18" s="183">
        <f t="shared" si="0"/>
        <v>0</v>
      </c>
      <c r="H18" s="183">
        <f t="shared" si="0"/>
        <v>0</v>
      </c>
      <c r="I18" s="183">
        <f t="shared" si="0"/>
        <v>0</v>
      </c>
      <c r="J18" s="183">
        <f t="shared" si="0"/>
        <v>0</v>
      </c>
      <c r="K18" s="183">
        <f t="shared" si="0"/>
        <v>0</v>
      </c>
      <c r="L18" s="183">
        <f t="shared" si="0"/>
        <v>0</v>
      </c>
      <c r="M18" s="7">
        <f t="shared" si="0"/>
        <v>0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8" t="s">
        <v>24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</row>
    <row r="20" spans="1:19" ht="15.75">
      <c r="A20" s="339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40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40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40"/>
      <c r="B23" s="63" t="s">
        <v>29</v>
      </c>
      <c r="C23" s="64"/>
      <c r="D23" s="65"/>
      <c r="E23" s="13">
        <f aca="true" t="shared" si="1" ref="E23:L23">SUM(E24:E29)</f>
        <v>5</v>
      </c>
      <c r="F23" s="3">
        <f t="shared" si="1"/>
        <v>5</v>
      </c>
      <c r="G23" s="3">
        <f t="shared" si="1"/>
        <v>5</v>
      </c>
      <c r="H23" s="3">
        <f t="shared" si="1"/>
        <v>5</v>
      </c>
      <c r="I23" s="3">
        <f t="shared" si="1"/>
        <v>5</v>
      </c>
      <c r="J23" s="3">
        <f t="shared" si="1"/>
        <v>5</v>
      </c>
      <c r="K23" s="3">
        <f t="shared" si="1"/>
        <v>5</v>
      </c>
      <c r="L23" s="3">
        <f t="shared" si="1"/>
        <v>5</v>
      </c>
      <c r="M23" s="66">
        <f aca="true" t="shared" si="2" ref="M23:M41">SUM(E23:L23)</f>
        <v>40</v>
      </c>
      <c r="N23" s="208"/>
      <c r="O23" s="156"/>
      <c r="P23" s="156"/>
      <c r="Q23" s="156"/>
      <c r="R23" s="156"/>
      <c r="S23" s="205"/>
    </row>
    <row r="24" spans="1:19" ht="15.75" customHeight="1">
      <c r="A24" s="340"/>
      <c r="B24" s="224" t="s">
        <v>30</v>
      </c>
      <c r="C24" s="67"/>
      <c r="D24" s="68"/>
      <c r="E24" s="18">
        <v>5</v>
      </c>
      <c r="F24" s="18">
        <v>5</v>
      </c>
      <c r="G24" s="18">
        <v>5</v>
      </c>
      <c r="H24" s="18">
        <v>5</v>
      </c>
      <c r="I24" s="69">
        <v>5</v>
      </c>
      <c r="J24" s="69">
        <v>5</v>
      </c>
      <c r="K24" s="70">
        <v>5</v>
      </c>
      <c r="L24" s="70">
        <v>5</v>
      </c>
      <c r="M24" s="71">
        <f t="shared" si="2"/>
        <v>40</v>
      </c>
      <c r="N24" s="208"/>
      <c r="O24" s="156"/>
      <c r="P24" s="156"/>
      <c r="Q24" s="156"/>
      <c r="R24" s="156"/>
      <c r="S24" s="205"/>
    </row>
    <row r="25" spans="1:19" ht="15.75" customHeight="1">
      <c r="A25" s="340"/>
      <c r="B25" s="224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40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40"/>
      <c r="B27" s="224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40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40"/>
      <c r="B29" s="224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40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40"/>
      <c r="B31" s="224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40"/>
      <c r="B32" s="224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40"/>
      <c r="B33" s="224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40"/>
      <c r="B34" s="224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40"/>
      <c r="B35" s="224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40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40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40"/>
      <c r="B38" s="224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40"/>
      <c r="B39" s="224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40"/>
      <c r="B40" s="224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40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40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40"/>
      <c r="B43" s="224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40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40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40"/>
      <c r="B46" s="224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40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40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40"/>
      <c r="B49" s="224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40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40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40"/>
      <c r="B52" s="224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40"/>
      <c r="B53" s="224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40"/>
      <c r="B54" s="224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40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40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40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40"/>
      <c r="B58" s="224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40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40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40"/>
      <c r="B61" s="224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40"/>
      <c r="B62" s="224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40"/>
      <c r="B63" s="224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40"/>
      <c r="B64" s="224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40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40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40"/>
      <c r="B67" s="224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40"/>
      <c r="B68" s="224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40"/>
      <c r="B69" s="224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40"/>
      <c r="B70" s="224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40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40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40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40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40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40"/>
      <c r="B76" s="224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40"/>
      <c r="B77" s="224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40"/>
      <c r="B78" s="224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40"/>
      <c r="B79" s="224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40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40"/>
      <c r="B81" s="224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40"/>
      <c r="B82" s="224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40"/>
      <c r="B83" s="224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40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40"/>
      <c r="B85" s="224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40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40"/>
      <c r="B87" s="224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40"/>
      <c r="B88" s="224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40"/>
      <c r="B89" s="224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40"/>
      <c r="B90" s="224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40"/>
      <c r="B91" s="224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40"/>
      <c r="B92" s="224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40"/>
      <c r="B93" s="224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40"/>
      <c r="B94" s="224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40"/>
      <c r="B95" s="224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40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40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40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40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40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40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40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40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40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9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30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30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30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31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14" t="s">
        <v>87</v>
      </c>
      <c r="B110" s="315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5</v>
      </c>
      <c r="F110" s="89">
        <f t="shared" si="18"/>
        <v>5</v>
      </c>
      <c r="G110" s="89">
        <f t="shared" si="18"/>
        <v>5</v>
      </c>
      <c r="H110" s="89">
        <f t="shared" si="18"/>
        <v>5</v>
      </c>
      <c r="I110" s="89">
        <f t="shared" si="18"/>
        <v>5</v>
      </c>
      <c r="J110" s="89">
        <f t="shared" si="18"/>
        <v>5</v>
      </c>
      <c r="K110" s="89">
        <f t="shared" si="18"/>
        <v>5</v>
      </c>
      <c r="L110" s="89">
        <f t="shared" si="18"/>
        <v>5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6" t="s">
        <v>88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8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9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>
        <v>0</v>
      </c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9"/>
      <c r="B114" s="41" t="s">
        <v>139</v>
      </c>
      <c r="C114" s="321"/>
      <c r="D114" s="322"/>
      <c r="E114" s="322"/>
      <c r="F114" s="322"/>
      <c r="G114" s="322"/>
      <c r="H114" s="322"/>
      <c r="I114" s="322"/>
      <c r="J114" s="322"/>
      <c r="K114" s="322"/>
      <c r="L114" s="323"/>
      <c r="M114" s="225"/>
      <c r="N114" s="20">
        <f>+N123+N145+N152+N156+N163+N173+N179+N186+N197+N207+N212</f>
        <v>3.6363636363636362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9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9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9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10</v>
      </c>
      <c r="F117" s="5">
        <f aca="true" t="shared" si="21" ref="F117:F122">+F24*$F$16</f>
        <v>10</v>
      </c>
      <c r="G117" s="5">
        <f aca="true" t="shared" si="22" ref="G117:G122">+G24*$G$16</f>
        <v>10</v>
      </c>
      <c r="H117" s="5">
        <f aca="true" t="shared" si="23" ref="H117:H122">+H24*$H$16</f>
        <v>10</v>
      </c>
      <c r="I117" s="5">
        <f aca="true" t="shared" si="24" ref="I117:I122">+I24*$I$16</f>
        <v>10</v>
      </c>
      <c r="J117" s="5">
        <f aca="true" t="shared" si="25" ref="J117:J122">+J24*$J$16</f>
        <v>10</v>
      </c>
      <c r="K117" s="5">
        <f aca="true" t="shared" si="26" ref="K117:K122">+K24*$K$16</f>
        <v>10</v>
      </c>
      <c r="L117" s="5">
        <f aca="true" t="shared" si="27" ref="L117:L122">+L24*$L$16</f>
        <v>10</v>
      </c>
      <c r="M117" s="4">
        <f aca="true" t="shared" si="28" ref="M117:M122">SUM(E117:L117)</f>
        <v>80</v>
      </c>
      <c r="N117" s="6">
        <f aca="true" t="shared" si="29" ref="N117:N122">+M117/$C$14</f>
        <v>3.6363636363636362</v>
      </c>
      <c r="O117" s="185"/>
      <c r="P117" s="6">
        <f aca="true" t="shared" si="30" ref="P117:P122">+N117-O117</f>
        <v>3.6363636363636362</v>
      </c>
      <c r="Q117" s="7">
        <f aca="true" t="shared" si="31" ref="Q117:Q122">+P117*$C$14</f>
        <v>80</v>
      </c>
      <c r="R117" s="6">
        <f aca="true" t="shared" si="32" ref="R117:R122">(+Q117*$C$13)</f>
        <v>4800</v>
      </c>
      <c r="S117" s="44">
        <f aca="true" t="shared" si="33" ref="S117:S122">+R117/60</f>
        <v>80</v>
      </c>
    </row>
    <row r="118" spans="1:19" s="153" customFormat="1" ht="15.75">
      <c r="A118" s="319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9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9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9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9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9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3.6363636363636362</v>
      </c>
      <c r="O123" s="19">
        <f t="shared" si="34"/>
        <v>0</v>
      </c>
      <c r="P123" s="11">
        <f t="shared" si="34"/>
        <v>3.6363636363636362</v>
      </c>
      <c r="Q123" s="11">
        <f t="shared" si="34"/>
        <v>80</v>
      </c>
      <c r="R123" s="11">
        <f t="shared" si="34"/>
        <v>4800</v>
      </c>
      <c r="S123" s="11">
        <f t="shared" si="34"/>
        <v>80</v>
      </c>
    </row>
    <row r="124" spans="1:19" ht="28.5" customHeight="1">
      <c r="A124" s="319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9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9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9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9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9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9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9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9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9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9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9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9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9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9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9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9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9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9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9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9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9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9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9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9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9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9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9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9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9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9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9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9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9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9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9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9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9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9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9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9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9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9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9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9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9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9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9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9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9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9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9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9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9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9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9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9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9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9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9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9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9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9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9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9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9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9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9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9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9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9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9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9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9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9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9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9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9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9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9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9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9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9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20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24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5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5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5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6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32"/>
    </row>
    <row r="213" spans="1:21" ht="30.75" customHeight="1" thickBot="1">
      <c r="A213" s="327" t="s">
        <v>104</v>
      </c>
      <c r="B213" s="328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16">
        <f>+N212+N207+N197+N186+N179+N173+N163+N156+N152+N145+N123+N112+N113</f>
        <v>3.6363636363636362</v>
      </c>
      <c r="O213" s="186">
        <f>+O212+O207+O197+O186+O179+O173+O163+O156+O152+O145+O123+O112+O113</f>
        <v>0</v>
      </c>
      <c r="P213" s="16">
        <f>+P212+P207+P197+P186+P179+P173+P163+P156+P152+P145+P123+P113+P112</f>
        <v>3.6363636363636362</v>
      </c>
      <c r="Q213" s="16">
        <f>+Q212+Q207+Q197+Q186+Q179+Q173+Q163+Q156+Q152+Q145+Q123+Q113+Q112</f>
        <v>80</v>
      </c>
      <c r="R213" s="17">
        <f>+R212+R207+R197+R186+R179+R173+R163+R156+R152+R145+R123+R113+R112</f>
        <v>4800</v>
      </c>
      <c r="S213" s="17">
        <f>+S212+S207+S197+S186+S179+S173+S163+S156+S152+S145+S123+S113+S112</f>
        <v>80</v>
      </c>
      <c r="U213" s="232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81" t="s">
        <v>142</v>
      </c>
      <c r="P215" s="282"/>
      <c r="Q215" s="282"/>
      <c r="R215" s="283"/>
      <c r="S215" s="94">
        <f>+N213</f>
        <v>3.6363636363636362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81" t="s">
        <v>143</v>
      </c>
      <c r="P216" s="282"/>
      <c r="Q216" s="282"/>
      <c r="R216" s="283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81" t="s">
        <v>92</v>
      </c>
      <c r="P217" s="282"/>
      <c r="Q217" s="282"/>
      <c r="R217" s="283"/>
      <c r="S217" s="94">
        <f>+P213</f>
        <v>3.6363636363636362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81" t="s">
        <v>113</v>
      </c>
      <c r="P218" s="282"/>
      <c r="Q218" s="282"/>
      <c r="R218" s="283"/>
      <c r="S218" s="94">
        <f>+Q213</f>
        <v>80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81" t="s">
        <v>94</v>
      </c>
      <c r="P219" s="282"/>
      <c r="Q219" s="282"/>
      <c r="R219" s="283"/>
      <c r="S219" s="94">
        <f>+R213</f>
        <v>4800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81" t="s">
        <v>95</v>
      </c>
      <c r="P220" s="282"/>
      <c r="Q220" s="282"/>
      <c r="R220" s="283"/>
      <c r="S220" s="94">
        <f>+S213</f>
        <v>80</v>
      </c>
    </row>
    <row r="221" spans="1:19" s="163" customFormat="1" ht="38.25" customHeight="1">
      <c r="A221" s="164"/>
      <c r="B221" s="173"/>
      <c r="C221" s="174"/>
      <c r="D221" s="143"/>
      <c r="E221" s="300"/>
      <c r="F221" s="300"/>
      <c r="G221" s="300"/>
      <c r="H221" s="312"/>
      <c r="I221" s="312"/>
      <c r="J221" s="214"/>
      <c r="K221" s="214"/>
      <c r="L221" s="313"/>
      <c r="M221" s="313"/>
      <c r="N221" s="162"/>
      <c r="O221" s="281" t="s">
        <v>141</v>
      </c>
      <c r="P221" s="282"/>
      <c r="Q221" s="282"/>
      <c r="R221" s="283"/>
      <c r="S221" s="34">
        <v>0</v>
      </c>
    </row>
    <row r="222" spans="1:19" s="163" customFormat="1" ht="25.5" customHeight="1">
      <c r="A222" s="164"/>
      <c r="B222" s="162"/>
      <c r="C222" s="143"/>
      <c r="D222" s="143"/>
      <c r="E222" s="300"/>
      <c r="F222" s="300"/>
      <c r="G222" s="300"/>
      <c r="H222" s="140"/>
      <c r="I222" s="140"/>
      <c r="J222" s="162"/>
      <c r="K222" s="162"/>
      <c r="L222" s="162"/>
      <c r="M222" s="162"/>
      <c r="N222" s="162"/>
      <c r="O222" s="281" t="s">
        <v>117</v>
      </c>
      <c r="P222" s="282"/>
      <c r="Q222" s="282"/>
      <c r="R222" s="283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300"/>
      <c r="F223" s="300"/>
      <c r="G223" s="300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6" t="s">
        <v>121</v>
      </c>
      <c r="C225" s="307"/>
      <c r="D225" s="27">
        <f>SUM(D224:D224)</f>
        <v>0</v>
      </c>
      <c r="E225" s="300"/>
      <c r="F225" s="300"/>
      <c r="G225" s="300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8" t="s">
        <v>140</v>
      </c>
      <c r="C226" s="309"/>
      <c r="D226" s="27">
        <f>+D225*M3</f>
        <v>0</v>
      </c>
      <c r="E226" s="300"/>
      <c r="F226" s="300"/>
      <c r="G226" s="300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10" t="s">
        <v>122</v>
      </c>
      <c r="C227" s="309"/>
      <c r="D227" s="27">
        <f>+M17</f>
        <v>0</v>
      </c>
      <c r="E227" s="300"/>
      <c r="F227" s="300"/>
      <c r="G227" s="300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10" t="s">
        <v>123</v>
      </c>
      <c r="C228" s="309"/>
      <c r="D228" s="27">
        <f>+D227-D226</f>
        <v>0</v>
      </c>
      <c r="E228" s="300"/>
      <c r="F228" s="300"/>
      <c r="G228" s="300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11" t="s">
        <v>124</v>
      </c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5" t="s">
        <v>125</v>
      </c>
      <c r="B237" s="305"/>
      <c r="C237" s="305"/>
      <c r="D237" s="29"/>
      <c r="E237" s="29"/>
      <c r="F237" s="305" t="s">
        <v>126</v>
      </c>
      <c r="G237" s="305"/>
      <c r="H237" s="305"/>
      <c r="I237" s="305"/>
      <c r="J237" s="305"/>
      <c r="K237" s="305"/>
      <c r="L237" s="305"/>
      <c r="M237" s="305"/>
      <c r="N237" s="305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allowBlank="1" showInputMessage="1" showErrorMessage="1" promptTitle="DATO OBLIGATORIO" prompt="Marque con X" sqref="C8:H9"/>
    <dataValidation allowBlank="1" showInputMessage="1" showErrorMessage="1" promptTitle="DATO OBLIGATORIO" prompt="Código DANE de la sede." sqref="C5:H5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úmero total de la matrícula por nivel (preescolar-primaria) o por grado escolar." sqref="C17:L17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Dato obligatorio para continuar." sqref="Q5:Q11"/>
    <dataValidation allowBlank="1" showInputMessage="1" showErrorMessage="1" promptTitle="MINUTOS DE DESCANSO" prompt="Ingrese el número de minutos de descanso&#10;" sqref="P5:P11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SALIDA" prompt="Ingrese la hora en que salen los estudiantes de secundaira y media" sqref="O10"/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M28" sqref="M28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62" t="s">
        <v>131</v>
      </c>
      <c r="C1" s="362"/>
      <c r="D1" s="362"/>
      <c r="E1" s="362"/>
      <c r="F1" s="362"/>
      <c r="G1" s="362"/>
      <c r="H1" s="362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62" t="s">
        <v>132</v>
      </c>
      <c r="C8" s="362"/>
      <c r="D8" s="362"/>
      <c r="E8" s="362"/>
      <c r="F8" s="362"/>
      <c r="G8" s="362"/>
      <c r="H8" s="362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62" t="s">
        <v>147</v>
      </c>
      <c r="C12" s="362"/>
      <c r="D12" s="362"/>
      <c r="E12" s="362"/>
      <c r="F12" s="362"/>
      <c r="G12" s="362"/>
      <c r="H12" s="362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62" t="s">
        <v>149</v>
      </c>
      <c r="C27" s="362"/>
      <c r="D27" s="362"/>
      <c r="E27" s="362"/>
      <c r="F27" s="362"/>
      <c r="G27" s="362"/>
      <c r="H27" s="362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62" t="s">
        <v>150</v>
      </c>
      <c r="C48" s="362"/>
      <c r="D48" s="362"/>
      <c r="E48" s="362"/>
      <c r="F48" s="362"/>
      <c r="G48" s="362"/>
      <c r="H48" s="362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Tipo de Nombramiento" prompt="Propiedad, Provisional, Temporal, Comisión, Permiso Sindical" sqref="G2 G9 G13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Title="ÁREA DE DESEMPEÑO" prompt="Preescolar" sqref="I14:I26"/>
    <dataValidation allowBlank="1" showInputMessage="1" showErrorMessage="1" promptTitle="ÁREA DE DESEMPEÑO" prompt="Primaria" sqref="I29:I47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Básica Secundaria y Media- Lenguaje, Matemáticas, Ciencias Naturales, Ciencias Sociales... etc" sqref="I50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X249"/>
  <sheetViews>
    <sheetView zoomScale="70" zoomScaleNormal="70" zoomScaleSheetLayoutView="25" zoomScalePageLayoutView="70" workbookViewId="0" topLeftCell="A214">
      <selection activeCell="I234" sqref="I234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8" width="8.140625" style="160" customWidth="1"/>
    <col min="9" max="9" width="11.8515625" style="160" customWidth="1"/>
    <col min="10" max="10" width="8.140625" style="160" customWidth="1"/>
    <col min="11" max="11" width="9.57421875" style="160" customWidth="1"/>
    <col min="12" max="12" width="14.8515625" style="160" customWidth="1"/>
    <col min="13" max="13" width="17.8515625" style="160" customWidth="1"/>
    <col min="14" max="14" width="17.28125" style="160" customWidth="1"/>
    <col min="15" max="15" width="17.57421875" style="160" customWidth="1"/>
    <col min="16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8" ht="33.75" customHeight="1" thickBot="1">
      <c r="A1" s="376" t="s">
        <v>188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</row>
    <row r="2" spans="1:19" s="153" customFormat="1" ht="35.25" customHeight="1">
      <c r="A2" s="355" t="s">
        <v>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152"/>
    </row>
    <row r="3" spans="1:19" s="153" customFormat="1" ht="15.75" customHeight="1">
      <c r="A3" s="288" t="s">
        <v>1</v>
      </c>
      <c r="B3" s="288"/>
      <c r="C3" s="357">
        <f>+'Consolidado IE o CE '!C3:D3</f>
        <v>2012</v>
      </c>
      <c r="D3" s="35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52"/>
    </row>
    <row r="4" spans="1:18" s="153" customFormat="1" ht="33.75" customHeight="1">
      <c r="A4" s="288" t="s">
        <v>2</v>
      </c>
      <c r="B4" s="288"/>
      <c r="C4" s="358">
        <f>+'Consolidado IE o CE '!C4:H4</f>
        <v>0</v>
      </c>
      <c r="D4" s="358"/>
      <c r="E4" s="358"/>
      <c r="F4" s="358"/>
      <c r="G4" s="358"/>
      <c r="H4" s="358"/>
      <c r="J4" s="359" t="s">
        <v>135</v>
      </c>
      <c r="K4" s="360"/>
      <c r="L4" s="361"/>
      <c r="M4" s="33">
        <v>2</v>
      </c>
      <c r="N4" s="30"/>
      <c r="O4" s="30"/>
      <c r="P4" s="30"/>
      <c r="Q4" s="30"/>
      <c r="R4" s="30"/>
    </row>
    <row r="5" spans="1:18" s="153" customFormat="1" ht="31.5" customHeight="1" thickBot="1">
      <c r="A5" s="288" t="s">
        <v>3</v>
      </c>
      <c r="B5" s="288"/>
      <c r="C5" s="341">
        <f>+'Consolidado IE o CE '!$C$5:$H$5</f>
        <v>0</v>
      </c>
      <c r="D5" s="341"/>
      <c r="E5" s="341"/>
      <c r="F5" s="341"/>
      <c r="G5" s="341"/>
      <c r="H5" s="341"/>
      <c r="J5" s="342" t="s">
        <v>107</v>
      </c>
      <c r="K5" s="343"/>
      <c r="L5" s="344"/>
      <c r="M5" s="226" t="s">
        <v>171</v>
      </c>
      <c r="N5" s="230" t="s">
        <v>172</v>
      </c>
      <c r="O5" s="230" t="s">
        <v>173</v>
      </c>
      <c r="P5" s="231" t="s">
        <v>108</v>
      </c>
      <c r="Q5" s="257"/>
      <c r="R5" s="257"/>
    </row>
    <row r="6" spans="1:18" s="153" customFormat="1" ht="31.5" customHeight="1">
      <c r="A6" s="288" t="s">
        <v>151</v>
      </c>
      <c r="B6" s="288"/>
      <c r="C6" s="345">
        <v>0</v>
      </c>
      <c r="D6" s="345"/>
      <c r="E6" s="345"/>
      <c r="F6" s="345"/>
      <c r="G6" s="345"/>
      <c r="H6" s="345"/>
      <c r="J6" s="369" t="s">
        <v>110</v>
      </c>
      <c r="K6" s="370"/>
      <c r="L6" s="371"/>
      <c r="M6" s="228" t="s">
        <v>26</v>
      </c>
      <c r="N6" s="271"/>
      <c r="O6" s="272"/>
      <c r="P6" s="267"/>
      <c r="Q6" s="257"/>
      <c r="R6" s="257"/>
    </row>
    <row r="7" spans="1:18" s="153" customFormat="1" ht="33" customHeight="1">
      <c r="A7" s="288" t="s">
        <v>152</v>
      </c>
      <c r="B7" s="288"/>
      <c r="C7" s="346">
        <f>+'Consolidado IE o CE '!C7:H7</f>
        <v>0</v>
      </c>
      <c r="D7" s="346"/>
      <c r="E7" s="346"/>
      <c r="F7" s="346"/>
      <c r="G7" s="346"/>
      <c r="H7" s="346"/>
      <c r="J7" s="372"/>
      <c r="K7" s="373"/>
      <c r="L7" s="374"/>
      <c r="M7" s="228" t="s">
        <v>168</v>
      </c>
      <c r="N7" s="273"/>
      <c r="O7" s="274"/>
      <c r="P7" s="275"/>
      <c r="Q7" s="257"/>
      <c r="R7" s="257"/>
    </row>
    <row r="8" spans="1:18" s="153" customFormat="1" ht="33" customHeight="1">
      <c r="A8" s="288" t="s">
        <v>136</v>
      </c>
      <c r="B8" s="288"/>
      <c r="C8" s="290"/>
      <c r="D8" s="290"/>
      <c r="E8" s="290"/>
      <c r="F8" s="290"/>
      <c r="G8" s="290"/>
      <c r="H8" s="290"/>
      <c r="J8" s="281" t="s">
        <v>179</v>
      </c>
      <c r="K8" s="282"/>
      <c r="L8" s="282"/>
      <c r="M8" s="282"/>
      <c r="N8" s="283"/>
      <c r="O8" s="228" t="s">
        <v>184</v>
      </c>
      <c r="P8" s="257"/>
      <c r="Q8" s="257"/>
      <c r="R8" s="257"/>
    </row>
    <row r="9" spans="1:17" s="153" customFormat="1" ht="32.25" customHeight="1">
      <c r="A9" s="288" t="s">
        <v>137</v>
      </c>
      <c r="B9" s="288"/>
      <c r="C9" s="291"/>
      <c r="D9" s="291"/>
      <c r="E9" s="291"/>
      <c r="F9" s="291"/>
      <c r="G9" s="291"/>
      <c r="H9" s="291"/>
      <c r="J9" s="366" t="s">
        <v>26</v>
      </c>
      <c r="K9" s="367"/>
      <c r="L9" s="367"/>
      <c r="M9" s="368"/>
      <c r="N9" s="69">
        <v>20</v>
      </c>
      <c r="O9" s="238">
        <f>+N9*C15</f>
        <v>0</v>
      </c>
      <c r="P9" s="257"/>
      <c r="Q9" s="140"/>
    </row>
    <row r="10" spans="1:19" s="153" customFormat="1" ht="32.25" customHeight="1">
      <c r="A10" s="285" t="s">
        <v>138</v>
      </c>
      <c r="B10" s="285"/>
      <c r="C10" s="291"/>
      <c r="D10" s="291"/>
      <c r="E10" s="291"/>
      <c r="F10" s="291"/>
      <c r="G10" s="291"/>
      <c r="H10" s="291"/>
      <c r="J10" s="366" t="s">
        <v>27</v>
      </c>
      <c r="K10" s="367"/>
      <c r="L10" s="367"/>
      <c r="M10" s="368"/>
      <c r="N10" s="69">
        <v>25</v>
      </c>
      <c r="O10" s="238">
        <f>+N10*I15</f>
        <v>0</v>
      </c>
      <c r="P10" s="257"/>
      <c r="Q10" s="140"/>
      <c r="R10" s="29"/>
      <c r="S10" s="152"/>
    </row>
    <row r="11" spans="1:19" s="153" customFormat="1" ht="32.25" customHeight="1">
      <c r="A11" s="288" t="s">
        <v>7</v>
      </c>
      <c r="B11" s="288"/>
      <c r="C11" s="341">
        <f>+'Consolidado IE o CE '!C11:H11</f>
        <v>0</v>
      </c>
      <c r="D11" s="341"/>
      <c r="E11" s="341"/>
      <c r="F11" s="341"/>
      <c r="G11" s="341"/>
      <c r="H11" s="341"/>
      <c r="I11" s="29"/>
      <c r="P11" s="257"/>
      <c r="Q11" s="140"/>
      <c r="R11" s="29"/>
      <c r="S11" s="152"/>
    </row>
    <row r="12" spans="1:19" s="153" customFormat="1" ht="38.25" customHeight="1">
      <c r="A12" s="332" t="s">
        <v>133</v>
      </c>
      <c r="B12" s="333"/>
      <c r="C12" s="38">
        <v>60</v>
      </c>
      <c r="D12" s="29"/>
      <c r="E12" s="29"/>
      <c r="F12" s="29"/>
      <c r="G12" s="29"/>
      <c r="H12" s="29"/>
      <c r="I12" s="29"/>
      <c r="M12" s="243" t="s">
        <v>118</v>
      </c>
      <c r="N12" s="237"/>
      <c r="O12" s="236" t="s">
        <v>119</v>
      </c>
      <c r="P12" s="237" t="s">
        <v>120</v>
      </c>
      <c r="Q12" s="140"/>
      <c r="R12" s="29"/>
      <c r="S12" s="152"/>
    </row>
    <row r="13" spans="1:19" s="153" customFormat="1" ht="42.75" customHeight="1" thickBot="1">
      <c r="A13" s="332" t="s">
        <v>134</v>
      </c>
      <c r="B13" s="333"/>
      <c r="C13" s="266">
        <v>60</v>
      </c>
      <c r="D13" s="29"/>
      <c r="E13" s="29"/>
      <c r="F13" s="29"/>
      <c r="G13" s="29"/>
      <c r="H13" s="29"/>
      <c r="I13" s="29"/>
      <c r="M13" s="364">
        <f>+C8</f>
        <v>0</v>
      </c>
      <c r="N13" s="365"/>
      <c r="O13" s="241">
        <v>0</v>
      </c>
      <c r="P13" s="242">
        <f>+O13/1.2</f>
        <v>0</v>
      </c>
      <c r="Q13" s="29"/>
      <c r="R13" s="29"/>
      <c r="S13" s="152"/>
    </row>
    <row r="14" spans="1:23" ht="33" customHeight="1" thickBot="1">
      <c r="A14" s="337" t="s">
        <v>156</v>
      </c>
      <c r="B14" s="337"/>
      <c r="C14" s="250" t="s">
        <v>10</v>
      </c>
      <c r="D14" s="149" t="s">
        <v>174</v>
      </c>
      <c r="E14" s="149" t="s">
        <v>175</v>
      </c>
      <c r="F14" s="149" t="s">
        <v>176</v>
      </c>
      <c r="G14" s="149" t="s">
        <v>177</v>
      </c>
      <c r="H14" s="150" t="s">
        <v>178</v>
      </c>
      <c r="I14" s="150" t="s">
        <v>185</v>
      </c>
      <c r="J14" s="251" t="s">
        <v>20</v>
      </c>
      <c r="M14" s="243" t="s">
        <v>121</v>
      </c>
      <c r="N14" s="244"/>
      <c r="O14" s="237"/>
      <c r="P14" s="233">
        <f>SUM(P13:P13)</f>
        <v>0</v>
      </c>
      <c r="R14" s="158"/>
      <c r="S14" s="158"/>
      <c r="T14" s="158"/>
      <c r="U14" s="158"/>
      <c r="V14" s="158"/>
      <c r="W14" s="156"/>
    </row>
    <row r="15" spans="1:23" ht="24.75" customHeight="1">
      <c r="A15" s="288" t="s">
        <v>21</v>
      </c>
      <c r="B15" s="288"/>
      <c r="C15" s="247"/>
      <c r="D15" s="247"/>
      <c r="E15" s="247"/>
      <c r="F15" s="247"/>
      <c r="G15" s="247"/>
      <c r="H15" s="247"/>
      <c r="I15" s="248">
        <f>+D15+E15+F15+G15+H15</f>
        <v>0</v>
      </c>
      <c r="J15" s="249">
        <f>+C15+D15+E15+F15+G15+H15</f>
        <v>0</v>
      </c>
      <c r="M15" s="234" t="s">
        <v>140</v>
      </c>
      <c r="N15" s="245"/>
      <c r="O15" s="235"/>
      <c r="P15" s="233">
        <f>+P14*M4</f>
        <v>0</v>
      </c>
      <c r="R15" s="31"/>
      <c r="S15" s="31"/>
      <c r="T15" s="31"/>
      <c r="U15" s="31"/>
      <c r="V15" s="31"/>
      <c r="W15" s="156"/>
    </row>
    <row r="16" spans="1:23" ht="24.75" customHeight="1">
      <c r="A16" s="288" t="s">
        <v>22</v>
      </c>
      <c r="B16" s="288"/>
      <c r="C16" s="240"/>
      <c r="D16" s="240"/>
      <c r="E16" s="240"/>
      <c r="F16" s="240"/>
      <c r="G16" s="240"/>
      <c r="H16" s="240"/>
      <c r="I16" s="246">
        <f>+D16+E16+F16+G16+H16</f>
        <v>0</v>
      </c>
      <c r="J16" s="7">
        <f>+C16+D16+E16+F16+G16+H16</f>
        <v>0</v>
      </c>
      <c r="M16" s="234" t="s">
        <v>122</v>
      </c>
      <c r="N16" s="245"/>
      <c r="O16" s="235"/>
      <c r="P16" s="233">
        <f>+J16</f>
        <v>0</v>
      </c>
      <c r="R16" s="31"/>
      <c r="S16" s="31"/>
      <c r="T16" s="31"/>
      <c r="U16" s="31"/>
      <c r="V16" s="31"/>
      <c r="W16" s="156"/>
    </row>
    <row r="17" spans="1:23" ht="24.75" customHeight="1">
      <c r="A17" s="288" t="s">
        <v>23</v>
      </c>
      <c r="B17" s="288"/>
      <c r="C17" s="6" t="e">
        <f aca="true" t="shared" si="0" ref="C17:I17">C16/C15</f>
        <v>#DIV/0!</v>
      </c>
      <c r="D17" s="6" t="e">
        <f t="shared" si="0"/>
        <v>#DIV/0!</v>
      </c>
      <c r="E17" s="6" t="e">
        <f t="shared" si="0"/>
        <v>#DIV/0!</v>
      </c>
      <c r="F17" s="6" t="e">
        <f t="shared" si="0"/>
        <v>#DIV/0!</v>
      </c>
      <c r="G17" s="6" t="e">
        <f t="shared" si="0"/>
        <v>#DIV/0!</v>
      </c>
      <c r="H17" s="246" t="e">
        <f t="shared" si="0"/>
        <v>#DIV/0!</v>
      </c>
      <c r="I17" s="246" t="e">
        <f t="shared" si="0"/>
        <v>#DIV/0!</v>
      </c>
      <c r="J17" s="6" t="e">
        <f>+J16/J15</f>
        <v>#DIV/0!</v>
      </c>
      <c r="M17" s="234" t="s">
        <v>123</v>
      </c>
      <c r="N17" s="245"/>
      <c r="O17" s="235"/>
      <c r="P17" s="233">
        <f>+P16-P15</f>
        <v>0</v>
      </c>
      <c r="Q17" s="156"/>
      <c r="R17" s="156"/>
      <c r="S17" s="156"/>
      <c r="T17" s="156"/>
      <c r="U17" s="156"/>
      <c r="V17" s="156"/>
      <c r="W17" s="156"/>
    </row>
    <row r="18" spans="1:19" ht="33" customHeight="1">
      <c r="A18" s="239" t="s">
        <v>180</v>
      </c>
      <c r="B18" s="239"/>
      <c r="C18" s="253">
        <f>+O9/N9</f>
        <v>0</v>
      </c>
      <c r="D18" s="143"/>
      <c r="F18" s="29"/>
      <c r="G18" s="29"/>
      <c r="H18" s="29"/>
      <c r="I18" s="29"/>
      <c r="J18" s="29"/>
      <c r="K18" s="29"/>
      <c r="L18" s="29"/>
      <c r="M18" s="29"/>
      <c r="P18" s="257"/>
      <c r="Q18" s="29"/>
      <c r="R18" s="29"/>
      <c r="S18" s="29"/>
    </row>
    <row r="19" spans="1:19" ht="31.5" customHeight="1">
      <c r="A19" s="363" t="s">
        <v>181</v>
      </c>
      <c r="B19" s="363"/>
      <c r="C19" s="256">
        <v>0</v>
      </c>
      <c r="D19" s="30"/>
      <c r="F19" s="204"/>
      <c r="Q19" s="156"/>
      <c r="R19" s="156"/>
      <c r="S19" s="205"/>
    </row>
    <row r="20" spans="1:19" ht="31.5" customHeight="1">
      <c r="A20" s="239" t="s">
        <v>182</v>
      </c>
      <c r="B20" s="239"/>
      <c r="C20" s="253">
        <f>+O10/N10</f>
        <v>0</v>
      </c>
      <c r="D20" s="143"/>
      <c r="F20" s="204"/>
      <c r="Q20" s="156"/>
      <c r="R20" s="156"/>
      <c r="S20" s="205"/>
    </row>
    <row r="21" spans="1:19" ht="27.75" customHeight="1">
      <c r="A21" s="363" t="s">
        <v>183</v>
      </c>
      <c r="B21" s="363"/>
      <c r="C21" s="256">
        <v>0</v>
      </c>
      <c r="D21" s="160"/>
      <c r="E21" s="37"/>
      <c r="F21" s="37"/>
      <c r="N21" s="32"/>
      <c r="O21" s="32"/>
      <c r="P21" s="32"/>
      <c r="Q21" s="32"/>
      <c r="R21" s="32"/>
      <c r="S21" s="32"/>
    </row>
    <row r="22" spans="1:14" s="163" customFormat="1" ht="33" customHeight="1">
      <c r="A22" s="363" t="s">
        <v>186</v>
      </c>
      <c r="B22" s="363"/>
      <c r="C22" s="254">
        <f>+C18+C20</f>
        <v>0</v>
      </c>
      <c r="E22" s="300"/>
      <c r="F22" s="300"/>
      <c r="G22" s="300"/>
      <c r="H22" s="312"/>
      <c r="I22" s="312"/>
      <c r="J22" s="214"/>
      <c r="K22" s="214"/>
      <c r="L22" s="313"/>
      <c r="M22" s="313"/>
      <c r="N22" s="162"/>
    </row>
    <row r="23" spans="1:14" s="163" customFormat="1" ht="30.75" customHeight="1">
      <c r="A23" s="363" t="s">
        <v>187</v>
      </c>
      <c r="B23" s="363"/>
      <c r="C23" s="252">
        <f>+C19+C21</f>
        <v>0</v>
      </c>
      <c r="E23" s="300"/>
      <c r="F23" s="300"/>
      <c r="G23" s="300"/>
      <c r="H23" s="140"/>
      <c r="I23" s="140"/>
      <c r="J23" s="162"/>
      <c r="K23" s="162"/>
      <c r="L23" s="162"/>
      <c r="M23" s="162"/>
      <c r="N23" s="162"/>
    </row>
    <row r="24" spans="1:13" ht="28.5" customHeight="1">
      <c r="A24" s="363" t="s">
        <v>92</v>
      </c>
      <c r="B24" s="363"/>
      <c r="C24" s="94">
        <f>+C22-C23</f>
        <v>0</v>
      </c>
      <c r="D24" s="160"/>
      <c r="E24" s="300"/>
      <c r="F24" s="300"/>
      <c r="G24" s="300"/>
      <c r="H24" s="153"/>
      <c r="I24" s="45"/>
      <c r="J24" s="153"/>
      <c r="K24" s="153"/>
      <c r="L24" s="153"/>
      <c r="M24" s="153"/>
    </row>
    <row r="25" spans="1:24" s="166" customFormat="1" ht="15.75">
      <c r="A25" s="153"/>
      <c r="B25" s="153"/>
      <c r="C25" s="169"/>
      <c r="D25" s="169"/>
      <c r="E25" s="153"/>
      <c r="F25" s="153"/>
      <c r="G25" s="153"/>
      <c r="H25" s="153"/>
      <c r="I25" s="153"/>
      <c r="J25" s="153"/>
      <c r="K25" s="153"/>
      <c r="L25" s="153"/>
      <c r="M25" s="153"/>
      <c r="N25" s="160"/>
      <c r="O25" s="160"/>
      <c r="P25" s="160"/>
      <c r="Q25" s="160"/>
      <c r="R25" s="160"/>
      <c r="T25" s="160"/>
      <c r="U25" s="160"/>
      <c r="V25" s="160"/>
      <c r="W25" s="160"/>
      <c r="X25" s="160"/>
    </row>
    <row r="26" spans="1:24" s="166" customFormat="1" ht="15.75">
      <c r="A26" s="160"/>
      <c r="B26" s="311" t="s">
        <v>124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T26" s="160"/>
      <c r="U26" s="160"/>
      <c r="V26" s="160"/>
      <c r="W26" s="160"/>
      <c r="X26" s="160"/>
    </row>
    <row r="28" spans="1:24" s="166" customFormat="1" ht="13.5" customHeight="1">
      <c r="A28" s="160"/>
      <c r="B28" s="171"/>
      <c r="C28" s="170"/>
      <c r="D28" s="170"/>
      <c r="E28" s="160"/>
      <c r="F28" s="160"/>
      <c r="G28" s="160"/>
      <c r="H28" s="160"/>
      <c r="I28" s="160"/>
      <c r="J28" s="160"/>
      <c r="K28" s="171"/>
      <c r="L28" s="171"/>
      <c r="M28" s="160"/>
      <c r="N28" s="160"/>
      <c r="O28" s="160"/>
      <c r="P28" s="160"/>
      <c r="Q28" s="160"/>
      <c r="R28" s="160"/>
      <c r="T28" s="160"/>
      <c r="U28" s="160"/>
      <c r="V28" s="160"/>
      <c r="W28" s="160"/>
      <c r="X28" s="160"/>
    </row>
    <row r="30" spans="1:24" s="166" customFormat="1" ht="12.75" customHeight="1">
      <c r="A30" s="305" t="s">
        <v>125</v>
      </c>
      <c r="B30" s="305"/>
      <c r="C30" s="305"/>
      <c r="D30" s="29"/>
      <c r="E30" s="29"/>
      <c r="F30" s="305" t="s">
        <v>126</v>
      </c>
      <c r="G30" s="305"/>
      <c r="H30" s="305"/>
      <c r="I30" s="305"/>
      <c r="J30" s="305"/>
      <c r="K30" s="305"/>
      <c r="L30" s="305"/>
      <c r="M30" s="305"/>
      <c r="N30" s="305"/>
      <c r="O30" s="160"/>
      <c r="P30" s="160"/>
      <c r="Q30" s="160"/>
      <c r="R30" s="160"/>
      <c r="T30" s="160"/>
      <c r="U30" s="160"/>
      <c r="V30" s="160"/>
      <c r="W30" s="160"/>
      <c r="X30" s="160"/>
    </row>
    <row r="32" spans="1:18" ht="24" thickBot="1">
      <c r="A32" s="376" t="s">
        <v>189</v>
      </c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</row>
    <row r="33" spans="1:18" ht="28.5" customHeight="1">
      <c r="A33" s="355" t="s">
        <v>0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</row>
    <row r="34" spans="1:18" ht="28.5" customHeight="1">
      <c r="A34" s="288" t="s">
        <v>1</v>
      </c>
      <c r="B34" s="288"/>
      <c r="C34" s="357">
        <f>+'Consolidado IE o CE '!C3:D3</f>
        <v>2012</v>
      </c>
      <c r="D34" s="35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28.5" customHeight="1">
      <c r="A35" s="288" t="s">
        <v>2</v>
      </c>
      <c r="B35" s="288"/>
      <c r="C35" s="375">
        <f>+'Consolidado IE o CE '!C4:H4</f>
        <v>0</v>
      </c>
      <c r="D35" s="341"/>
      <c r="E35" s="341"/>
      <c r="F35" s="341"/>
      <c r="G35" s="341"/>
      <c r="H35" s="341"/>
      <c r="I35" s="153"/>
      <c r="J35" s="359" t="s">
        <v>135</v>
      </c>
      <c r="K35" s="360"/>
      <c r="L35" s="361"/>
      <c r="M35" s="33">
        <v>2</v>
      </c>
      <c r="N35" s="30"/>
      <c r="O35" s="30"/>
      <c r="P35" s="30"/>
      <c r="Q35" s="30"/>
      <c r="R35" s="30"/>
    </row>
    <row r="36" spans="1:18" ht="28.5" customHeight="1" thickBot="1">
      <c r="A36" s="288" t="s">
        <v>3</v>
      </c>
      <c r="B36" s="288"/>
      <c r="C36" s="341">
        <f>+'Consolidado IE o CE '!C5:H5</f>
        <v>0</v>
      </c>
      <c r="D36" s="341"/>
      <c r="E36" s="341"/>
      <c r="F36" s="341"/>
      <c r="G36" s="341"/>
      <c r="H36" s="341"/>
      <c r="I36" s="153"/>
      <c r="J36" s="342" t="s">
        <v>107</v>
      </c>
      <c r="K36" s="343"/>
      <c r="L36" s="344"/>
      <c r="M36" s="226" t="s">
        <v>171</v>
      </c>
      <c r="N36" s="230" t="s">
        <v>172</v>
      </c>
      <c r="O36" s="230" t="s">
        <v>173</v>
      </c>
      <c r="P36" s="231" t="s">
        <v>108</v>
      </c>
      <c r="Q36" s="257"/>
      <c r="R36" s="257"/>
    </row>
    <row r="37" spans="1:18" ht="28.5" customHeight="1">
      <c r="A37" s="288" t="s">
        <v>151</v>
      </c>
      <c r="B37" s="288"/>
      <c r="C37" s="345"/>
      <c r="D37" s="345"/>
      <c r="E37" s="345"/>
      <c r="F37" s="345"/>
      <c r="G37" s="345"/>
      <c r="H37" s="345"/>
      <c r="I37" s="153"/>
      <c r="J37" s="369" t="s">
        <v>110</v>
      </c>
      <c r="K37" s="370"/>
      <c r="L37" s="371"/>
      <c r="M37" s="228" t="s">
        <v>26</v>
      </c>
      <c r="N37" s="271"/>
      <c r="O37" s="272"/>
      <c r="P37" s="267"/>
      <c r="Q37" s="257"/>
      <c r="R37" s="257"/>
    </row>
    <row r="38" spans="1:18" ht="28.5" customHeight="1">
      <c r="A38" s="288" t="s">
        <v>152</v>
      </c>
      <c r="B38" s="288"/>
      <c r="C38" s="346">
        <f>+'Consolidado IE o CE '!C7:H7</f>
        <v>0</v>
      </c>
      <c r="D38" s="346"/>
      <c r="E38" s="346"/>
      <c r="F38" s="346"/>
      <c r="G38" s="346"/>
      <c r="H38" s="346"/>
      <c r="I38" s="153"/>
      <c r="J38" s="372"/>
      <c r="K38" s="373"/>
      <c r="L38" s="374"/>
      <c r="M38" s="228" t="s">
        <v>168</v>
      </c>
      <c r="N38" s="273"/>
      <c r="O38" s="274"/>
      <c r="P38" s="275"/>
      <c r="Q38" s="257"/>
      <c r="R38" s="257"/>
    </row>
    <row r="39" spans="1:18" ht="28.5" customHeight="1">
      <c r="A39" s="288" t="s">
        <v>136</v>
      </c>
      <c r="B39" s="288"/>
      <c r="C39" s="290"/>
      <c r="D39" s="290"/>
      <c r="E39" s="290"/>
      <c r="F39" s="290"/>
      <c r="G39" s="290"/>
      <c r="H39" s="290"/>
      <c r="I39" s="153"/>
      <c r="J39" s="281" t="s">
        <v>179</v>
      </c>
      <c r="K39" s="282"/>
      <c r="L39" s="282"/>
      <c r="M39" s="282"/>
      <c r="N39" s="283"/>
      <c r="O39" s="228" t="s">
        <v>184</v>
      </c>
      <c r="P39" s="257"/>
      <c r="Q39" s="257"/>
      <c r="R39" s="257"/>
    </row>
    <row r="40" spans="1:18" ht="28.5" customHeight="1">
      <c r="A40" s="288" t="s">
        <v>137</v>
      </c>
      <c r="B40" s="288"/>
      <c r="C40" s="291"/>
      <c r="D40" s="291"/>
      <c r="E40" s="291"/>
      <c r="F40" s="291"/>
      <c r="G40" s="291"/>
      <c r="H40" s="291"/>
      <c r="I40" s="153"/>
      <c r="J40" s="366" t="s">
        <v>26</v>
      </c>
      <c r="K40" s="367"/>
      <c r="L40" s="367"/>
      <c r="M40" s="368"/>
      <c r="N40" s="69">
        <v>20</v>
      </c>
      <c r="O40" s="238">
        <f>+N40*C46</f>
        <v>0</v>
      </c>
      <c r="P40" s="257"/>
      <c r="Q40" s="140"/>
      <c r="R40" s="153"/>
    </row>
    <row r="41" spans="1:18" ht="28.5" customHeight="1">
      <c r="A41" s="285" t="s">
        <v>138</v>
      </c>
      <c r="B41" s="285"/>
      <c r="C41" s="291"/>
      <c r="D41" s="291"/>
      <c r="E41" s="291"/>
      <c r="F41" s="291"/>
      <c r="G41" s="291"/>
      <c r="H41" s="291"/>
      <c r="I41" s="153"/>
      <c r="J41" s="366" t="s">
        <v>27</v>
      </c>
      <c r="K41" s="367"/>
      <c r="L41" s="367"/>
      <c r="M41" s="368"/>
      <c r="N41" s="69">
        <v>25</v>
      </c>
      <c r="O41" s="238">
        <f>+N41*I46</f>
        <v>0</v>
      </c>
      <c r="P41" s="257"/>
      <c r="Q41" s="140"/>
      <c r="R41" s="29"/>
    </row>
    <row r="42" spans="1:18" ht="28.5" customHeight="1">
      <c r="A42" s="288" t="s">
        <v>7</v>
      </c>
      <c r="B42" s="288"/>
      <c r="C42" s="341">
        <f>+'Consolidado IE o CE '!C11:H11</f>
        <v>0</v>
      </c>
      <c r="D42" s="341"/>
      <c r="E42" s="341"/>
      <c r="F42" s="341"/>
      <c r="G42" s="341"/>
      <c r="H42" s="341"/>
      <c r="I42" s="29"/>
      <c r="J42" s="153"/>
      <c r="K42" s="153"/>
      <c r="L42" s="153"/>
      <c r="M42" s="153"/>
      <c r="N42" s="153"/>
      <c r="O42" s="153"/>
      <c r="P42" s="257"/>
      <c r="Q42" s="140"/>
      <c r="R42" s="29"/>
    </row>
    <row r="43" spans="1:18" ht="28.5" customHeight="1">
      <c r="A43" s="332" t="s">
        <v>133</v>
      </c>
      <c r="B43" s="333"/>
      <c r="C43" s="38">
        <v>60</v>
      </c>
      <c r="D43" s="29"/>
      <c r="E43" s="29"/>
      <c r="F43" s="29"/>
      <c r="G43" s="29"/>
      <c r="H43" s="29"/>
      <c r="I43" s="29"/>
      <c r="J43" s="153"/>
      <c r="K43" s="153"/>
      <c r="L43" s="153"/>
      <c r="M43" s="243" t="s">
        <v>118</v>
      </c>
      <c r="N43" s="237"/>
      <c r="O43" s="236" t="s">
        <v>119</v>
      </c>
      <c r="P43" s="237" t="s">
        <v>120</v>
      </c>
      <c r="Q43" s="140"/>
      <c r="R43" s="29"/>
    </row>
    <row r="44" spans="1:18" ht="28.5" customHeight="1" thickBot="1">
      <c r="A44" s="332" t="s">
        <v>134</v>
      </c>
      <c r="B44" s="333"/>
      <c r="C44" s="266">
        <v>60</v>
      </c>
      <c r="D44" s="29"/>
      <c r="E44" s="29"/>
      <c r="F44" s="29"/>
      <c r="G44" s="29"/>
      <c r="H44" s="29"/>
      <c r="I44" s="29"/>
      <c r="J44" s="153"/>
      <c r="K44" s="153"/>
      <c r="L44" s="153"/>
      <c r="M44" s="364">
        <f>+C39</f>
        <v>0</v>
      </c>
      <c r="N44" s="365"/>
      <c r="O44" s="241">
        <v>0</v>
      </c>
      <c r="P44" s="242">
        <f>+O44/1.2</f>
        <v>0</v>
      </c>
      <c r="Q44" s="29"/>
      <c r="R44" s="29"/>
    </row>
    <row r="45" spans="1:18" ht="28.5" customHeight="1" thickBot="1">
      <c r="A45" s="337" t="s">
        <v>156</v>
      </c>
      <c r="B45" s="337"/>
      <c r="C45" s="250" t="s">
        <v>10</v>
      </c>
      <c r="D45" s="149" t="s">
        <v>174</v>
      </c>
      <c r="E45" s="149" t="s">
        <v>175</v>
      </c>
      <c r="F45" s="149" t="s">
        <v>176</v>
      </c>
      <c r="G45" s="149" t="s">
        <v>177</v>
      </c>
      <c r="H45" s="150" t="s">
        <v>178</v>
      </c>
      <c r="I45" s="150" t="s">
        <v>185</v>
      </c>
      <c r="J45" s="251" t="s">
        <v>20</v>
      </c>
      <c r="M45" s="243" t="s">
        <v>121</v>
      </c>
      <c r="N45" s="244"/>
      <c r="O45" s="237"/>
      <c r="P45" s="233">
        <f>SUM(P44:P44)</f>
        <v>0</v>
      </c>
      <c r="R45" s="158"/>
    </row>
    <row r="46" spans="1:18" ht="28.5" customHeight="1">
      <c r="A46" s="288" t="s">
        <v>21</v>
      </c>
      <c r="B46" s="288"/>
      <c r="C46" s="247"/>
      <c r="D46" s="247"/>
      <c r="E46" s="247"/>
      <c r="F46" s="247"/>
      <c r="G46" s="247"/>
      <c r="H46" s="247"/>
      <c r="I46" s="248">
        <f>+D46+E46+F46+G46+H46</f>
        <v>0</v>
      </c>
      <c r="J46" s="249">
        <f>+C46+D46+E46+F46+G46+H46</f>
        <v>0</v>
      </c>
      <c r="M46" s="234" t="s">
        <v>140</v>
      </c>
      <c r="N46" s="245"/>
      <c r="O46" s="235"/>
      <c r="P46" s="233">
        <f>+P45*M35</f>
        <v>0</v>
      </c>
      <c r="R46" s="31"/>
    </row>
    <row r="47" spans="1:18" ht="28.5" customHeight="1">
      <c r="A47" s="288" t="s">
        <v>22</v>
      </c>
      <c r="B47" s="288"/>
      <c r="C47" s="240"/>
      <c r="D47" s="240"/>
      <c r="E47" s="240"/>
      <c r="F47" s="240"/>
      <c r="G47" s="240"/>
      <c r="H47" s="240"/>
      <c r="I47" s="246">
        <f>+D47+E47+F47+G47+H47</f>
        <v>0</v>
      </c>
      <c r="J47" s="7">
        <f>+C47+D47+E47+F47+G47+H47</f>
        <v>0</v>
      </c>
      <c r="M47" s="234" t="s">
        <v>122</v>
      </c>
      <c r="N47" s="245"/>
      <c r="O47" s="235"/>
      <c r="P47" s="233">
        <f>+J47</f>
        <v>0</v>
      </c>
      <c r="R47" s="31"/>
    </row>
    <row r="48" spans="1:18" ht="28.5" customHeight="1">
      <c r="A48" s="288" t="s">
        <v>23</v>
      </c>
      <c r="B48" s="288"/>
      <c r="C48" s="6" t="e">
        <f aca="true" t="shared" si="1" ref="C48:I48">C47/C46</f>
        <v>#DIV/0!</v>
      </c>
      <c r="D48" s="6" t="e">
        <f t="shared" si="1"/>
        <v>#DIV/0!</v>
      </c>
      <c r="E48" s="6" t="e">
        <f t="shared" si="1"/>
        <v>#DIV/0!</v>
      </c>
      <c r="F48" s="6" t="e">
        <f t="shared" si="1"/>
        <v>#DIV/0!</v>
      </c>
      <c r="G48" s="6" t="e">
        <f t="shared" si="1"/>
        <v>#DIV/0!</v>
      </c>
      <c r="H48" s="246" t="e">
        <f t="shared" si="1"/>
        <v>#DIV/0!</v>
      </c>
      <c r="I48" s="246" t="e">
        <f t="shared" si="1"/>
        <v>#DIV/0!</v>
      </c>
      <c r="J48" s="6" t="e">
        <f>+J47/J46</f>
        <v>#DIV/0!</v>
      </c>
      <c r="M48" s="234" t="s">
        <v>123</v>
      </c>
      <c r="N48" s="245"/>
      <c r="O48" s="235"/>
      <c r="P48" s="233">
        <f>+P47-P46</f>
        <v>0</v>
      </c>
      <c r="Q48" s="156"/>
      <c r="R48" s="156"/>
    </row>
    <row r="49" spans="1:18" ht="28.5" customHeight="1">
      <c r="A49" s="239" t="s">
        <v>180</v>
      </c>
      <c r="B49" s="239"/>
      <c r="C49" s="253">
        <f>+O40/N40</f>
        <v>0</v>
      </c>
      <c r="D49" s="143"/>
      <c r="F49" s="29"/>
      <c r="G49" s="29"/>
      <c r="H49" s="29"/>
      <c r="I49" s="29"/>
      <c r="J49" s="29"/>
      <c r="K49" s="29"/>
      <c r="L49" s="29"/>
      <c r="M49" s="29"/>
      <c r="P49" s="257"/>
      <c r="Q49" s="29"/>
      <c r="R49" s="29"/>
    </row>
    <row r="50" spans="1:18" ht="28.5" customHeight="1">
      <c r="A50" s="363" t="s">
        <v>181</v>
      </c>
      <c r="B50" s="363"/>
      <c r="C50" s="256">
        <v>0</v>
      </c>
      <c r="D50" s="30"/>
      <c r="F50" s="204"/>
      <c r="Q50" s="156"/>
      <c r="R50" s="156"/>
    </row>
    <row r="51" spans="1:18" ht="28.5" customHeight="1">
      <c r="A51" s="239" t="s">
        <v>182</v>
      </c>
      <c r="B51" s="239"/>
      <c r="C51" s="253">
        <f>+O41/N41</f>
        <v>0</v>
      </c>
      <c r="D51" s="143"/>
      <c r="F51" s="204"/>
      <c r="Q51" s="156"/>
      <c r="R51" s="156"/>
    </row>
    <row r="52" spans="1:18" ht="28.5" customHeight="1">
      <c r="A52" s="363" t="s">
        <v>183</v>
      </c>
      <c r="B52" s="363"/>
      <c r="C52" s="256">
        <v>0</v>
      </c>
      <c r="D52" s="160"/>
      <c r="E52" s="37"/>
      <c r="F52" s="37"/>
      <c r="N52" s="32"/>
      <c r="O52" s="32"/>
      <c r="P52" s="32"/>
      <c r="Q52" s="32"/>
      <c r="R52" s="32"/>
    </row>
    <row r="53" spans="1:18" ht="28.5" customHeight="1">
      <c r="A53" s="363" t="s">
        <v>186</v>
      </c>
      <c r="B53" s="363"/>
      <c r="C53" s="254">
        <f>+C49+C51</f>
        <v>0</v>
      </c>
      <c r="D53" s="163"/>
      <c r="E53" s="300"/>
      <c r="F53" s="300"/>
      <c r="G53" s="300"/>
      <c r="H53" s="312"/>
      <c r="I53" s="312"/>
      <c r="J53" s="214"/>
      <c r="K53" s="214"/>
      <c r="L53" s="313"/>
      <c r="M53" s="313"/>
      <c r="N53" s="162"/>
      <c r="O53" s="163"/>
      <c r="P53" s="163"/>
      <c r="Q53" s="163"/>
      <c r="R53" s="163"/>
    </row>
    <row r="54" spans="1:18" ht="28.5" customHeight="1">
      <c r="A54" s="363" t="s">
        <v>187</v>
      </c>
      <c r="B54" s="363"/>
      <c r="C54" s="252">
        <f>+C50+C52</f>
        <v>0</v>
      </c>
      <c r="D54" s="163"/>
      <c r="E54" s="300"/>
      <c r="F54" s="300"/>
      <c r="G54" s="300"/>
      <c r="H54" s="140"/>
      <c r="I54" s="140"/>
      <c r="J54" s="162"/>
      <c r="K54" s="162"/>
      <c r="L54" s="162"/>
      <c r="M54" s="162"/>
      <c r="N54" s="162"/>
      <c r="O54" s="163"/>
      <c r="P54" s="163"/>
      <c r="Q54" s="163"/>
      <c r="R54" s="163"/>
    </row>
    <row r="55" spans="1:13" ht="28.5" customHeight="1">
      <c r="A55" s="363" t="s">
        <v>92</v>
      </c>
      <c r="B55" s="363"/>
      <c r="C55" s="94">
        <f>+C53-C54</f>
        <v>0</v>
      </c>
      <c r="D55" s="160"/>
      <c r="E55" s="300"/>
      <c r="F55" s="300"/>
      <c r="G55" s="300"/>
      <c r="H55" s="153"/>
      <c r="I55" s="153"/>
      <c r="J55" s="153"/>
      <c r="K55" s="153"/>
      <c r="L55" s="153"/>
      <c r="M55" s="153"/>
    </row>
    <row r="56" spans="1:13" ht="15.75">
      <c r="A56" s="153"/>
      <c r="B56" s="153"/>
      <c r="C56" s="169"/>
      <c r="D56" s="169"/>
      <c r="E56" s="153"/>
      <c r="F56" s="153"/>
      <c r="G56" s="153"/>
      <c r="H56" s="153"/>
      <c r="I56" s="153"/>
      <c r="J56" s="153"/>
      <c r="K56" s="153"/>
      <c r="L56" s="153"/>
      <c r="M56" s="153"/>
    </row>
    <row r="57" spans="2:18" ht="15.75">
      <c r="B57" s="311" t="s">
        <v>124</v>
      </c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</row>
    <row r="59" spans="2:12" ht="15.75">
      <c r="B59" s="171"/>
      <c r="K59" s="171"/>
      <c r="L59" s="171"/>
    </row>
    <row r="61" spans="1:14" ht="18">
      <c r="A61" s="305" t="s">
        <v>125</v>
      </c>
      <c r="B61" s="305"/>
      <c r="C61" s="305"/>
      <c r="D61" s="29"/>
      <c r="E61" s="29"/>
      <c r="F61" s="305" t="s">
        <v>126</v>
      </c>
      <c r="G61" s="305"/>
      <c r="H61" s="305"/>
      <c r="I61" s="305"/>
      <c r="J61" s="305"/>
      <c r="K61" s="305"/>
      <c r="L61" s="305"/>
      <c r="M61" s="305"/>
      <c r="N61" s="305"/>
    </row>
    <row r="64" spans="1:18" ht="24" thickBot="1">
      <c r="A64" s="376" t="s">
        <v>190</v>
      </c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</row>
    <row r="65" spans="1:18" ht="30.75" customHeight="1">
      <c r="A65" s="355" t="s">
        <v>0</v>
      </c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</row>
    <row r="66" spans="1:18" ht="30.75" customHeight="1">
      <c r="A66" s="288" t="s">
        <v>1</v>
      </c>
      <c r="B66" s="288"/>
      <c r="C66" s="341">
        <f>+'Consolidado IE o CE '!C3:D3</f>
        <v>2012</v>
      </c>
      <c r="D66" s="341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30.75" customHeight="1">
      <c r="A67" s="288" t="s">
        <v>2</v>
      </c>
      <c r="B67" s="288"/>
      <c r="C67" s="375">
        <f>+'Consolidado IE o CE '!C4:H4</f>
        <v>0</v>
      </c>
      <c r="D67" s="341"/>
      <c r="E67" s="341"/>
      <c r="F67" s="341"/>
      <c r="G67" s="341"/>
      <c r="H67" s="341"/>
      <c r="I67" s="153"/>
      <c r="J67" s="359" t="s">
        <v>135</v>
      </c>
      <c r="K67" s="360"/>
      <c r="L67" s="361"/>
      <c r="M67" s="33">
        <v>2</v>
      </c>
      <c r="N67" s="30"/>
      <c r="O67" s="30"/>
      <c r="P67" s="30"/>
      <c r="Q67" s="30"/>
      <c r="R67" s="30"/>
    </row>
    <row r="68" spans="1:18" ht="30.75" customHeight="1" thickBot="1">
      <c r="A68" s="288" t="s">
        <v>3</v>
      </c>
      <c r="B68" s="288"/>
      <c r="C68" s="341">
        <f>+'Consolidado IE o CE '!C5:H5</f>
        <v>0</v>
      </c>
      <c r="D68" s="341"/>
      <c r="E68" s="341"/>
      <c r="F68" s="341"/>
      <c r="G68" s="341"/>
      <c r="H68" s="341"/>
      <c r="I68" s="153"/>
      <c r="J68" s="342" t="s">
        <v>107</v>
      </c>
      <c r="K68" s="343"/>
      <c r="L68" s="344"/>
      <c r="M68" s="226" t="s">
        <v>171</v>
      </c>
      <c r="N68" s="230" t="s">
        <v>172</v>
      </c>
      <c r="O68" s="230" t="s">
        <v>173</v>
      </c>
      <c r="P68" s="231" t="s">
        <v>108</v>
      </c>
      <c r="Q68" s="257"/>
      <c r="R68" s="257"/>
    </row>
    <row r="69" spans="1:18" ht="30.75" customHeight="1">
      <c r="A69" s="288" t="s">
        <v>151</v>
      </c>
      <c r="B69" s="288"/>
      <c r="C69" s="345"/>
      <c r="D69" s="345"/>
      <c r="E69" s="345"/>
      <c r="F69" s="345"/>
      <c r="G69" s="345"/>
      <c r="H69" s="345"/>
      <c r="I69" s="153"/>
      <c r="J69" s="369" t="s">
        <v>110</v>
      </c>
      <c r="K69" s="370"/>
      <c r="L69" s="371"/>
      <c r="M69" s="228" t="s">
        <v>26</v>
      </c>
      <c r="N69" s="271"/>
      <c r="O69" s="272"/>
      <c r="P69" s="267"/>
      <c r="Q69" s="257"/>
      <c r="R69" s="257"/>
    </row>
    <row r="70" spans="1:18" ht="30.75" customHeight="1">
      <c r="A70" s="288" t="s">
        <v>152</v>
      </c>
      <c r="B70" s="288"/>
      <c r="C70" s="346">
        <f>+'Consolidado IE o CE '!C7:H7</f>
        <v>0</v>
      </c>
      <c r="D70" s="346"/>
      <c r="E70" s="346"/>
      <c r="F70" s="346"/>
      <c r="G70" s="346"/>
      <c r="H70" s="346"/>
      <c r="I70" s="153"/>
      <c r="J70" s="372"/>
      <c r="K70" s="373"/>
      <c r="L70" s="374"/>
      <c r="M70" s="228" t="s">
        <v>168</v>
      </c>
      <c r="N70" s="273"/>
      <c r="O70" s="274"/>
      <c r="P70" s="275"/>
      <c r="Q70" s="257"/>
      <c r="R70" s="257"/>
    </row>
    <row r="71" spans="1:18" ht="30.75" customHeight="1">
      <c r="A71" s="288" t="s">
        <v>136</v>
      </c>
      <c r="B71" s="288"/>
      <c r="C71" s="290"/>
      <c r="D71" s="290"/>
      <c r="E71" s="290"/>
      <c r="F71" s="290"/>
      <c r="G71" s="290"/>
      <c r="H71" s="290"/>
      <c r="I71" s="153"/>
      <c r="J71" s="281" t="s">
        <v>179</v>
      </c>
      <c r="K71" s="282"/>
      <c r="L71" s="282"/>
      <c r="M71" s="282"/>
      <c r="N71" s="283"/>
      <c r="O71" s="228" t="s">
        <v>184</v>
      </c>
      <c r="P71" s="257"/>
      <c r="Q71" s="257"/>
      <c r="R71" s="257"/>
    </row>
    <row r="72" spans="1:18" ht="30.75" customHeight="1">
      <c r="A72" s="288" t="s">
        <v>137</v>
      </c>
      <c r="B72" s="288"/>
      <c r="C72" s="291"/>
      <c r="D72" s="291"/>
      <c r="E72" s="291"/>
      <c r="F72" s="291"/>
      <c r="G72" s="291"/>
      <c r="H72" s="291"/>
      <c r="I72" s="153"/>
      <c r="J72" s="366" t="s">
        <v>26</v>
      </c>
      <c r="K72" s="367"/>
      <c r="L72" s="367"/>
      <c r="M72" s="368"/>
      <c r="N72" s="69">
        <v>20</v>
      </c>
      <c r="O72" s="238">
        <f>+N72*C78</f>
        <v>0</v>
      </c>
      <c r="P72" s="257"/>
      <c r="Q72" s="140"/>
      <c r="R72" s="153"/>
    </row>
    <row r="73" spans="1:18" ht="30.75" customHeight="1">
      <c r="A73" s="285" t="s">
        <v>138</v>
      </c>
      <c r="B73" s="285"/>
      <c r="C73" s="291"/>
      <c r="D73" s="291"/>
      <c r="E73" s="291"/>
      <c r="F73" s="291"/>
      <c r="G73" s="291"/>
      <c r="H73" s="291"/>
      <c r="I73" s="153"/>
      <c r="J73" s="366" t="s">
        <v>27</v>
      </c>
      <c r="K73" s="367"/>
      <c r="L73" s="367"/>
      <c r="M73" s="368"/>
      <c r="N73" s="69">
        <v>25</v>
      </c>
      <c r="O73" s="238">
        <f>+N73*I78</f>
        <v>0</v>
      </c>
      <c r="P73" s="257"/>
      <c r="Q73" s="140"/>
      <c r="R73" s="29"/>
    </row>
    <row r="74" spans="1:18" ht="30.75" customHeight="1">
      <c r="A74" s="288" t="s">
        <v>7</v>
      </c>
      <c r="B74" s="288"/>
      <c r="C74" s="341">
        <f>+'Consolidado IE o CE '!C11:H11</f>
        <v>0</v>
      </c>
      <c r="D74" s="341"/>
      <c r="E74" s="341"/>
      <c r="F74" s="341"/>
      <c r="G74" s="341"/>
      <c r="H74" s="341"/>
      <c r="I74" s="29"/>
      <c r="J74" s="153"/>
      <c r="K74" s="153"/>
      <c r="L74" s="153"/>
      <c r="M74" s="153"/>
      <c r="N74" s="153"/>
      <c r="O74" s="153"/>
      <c r="P74" s="257"/>
      <c r="Q74" s="140"/>
      <c r="R74" s="29"/>
    </row>
    <row r="75" spans="1:18" ht="30.75" customHeight="1">
      <c r="A75" s="332" t="s">
        <v>133</v>
      </c>
      <c r="B75" s="333"/>
      <c r="C75" s="38">
        <v>60</v>
      </c>
      <c r="D75" s="29"/>
      <c r="E75" s="29"/>
      <c r="F75" s="29"/>
      <c r="G75" s="29"/>
      <c r="H75" s="29"/>
      <c r="I75" s="29"/>
      <c r="J75" s="153"/>
      <c r="K75" s="153"/>
      <c r="L75" s="153"/>
      <c r="M75" s="243" t="s">
        <v>118</v>
      </c>
      <c r="N75" s="237"/>
      <c r="O75" s="236" t="s">
        <v>119</v>
      </c>
      <c r="P75" s="237" t="s">
        <v>120</v>
      </c>
      <c r="Q75" s="140"/>
      <c r="R75" s="29"/>
    </row>
    <row r="76" spans="1:18" ht="30.75" customHeight="1" thickBot="1">
      <c r="A76" s="332" t="s">
        <v>134</v>
      </c>
      <c r="B76" s="333"/>
      <c r="C76" s="266">
        <v>60</v>
      </c>
      <c r="D76" s="29"/>
      <c r="E76" s="29"/>
      <c r="F76" s="29"/>
      <c r="G76" s="29"/>
      <c r="H76" s="29"/>
      <c r="I76" s="29"/>
      <c r="J76" s="153"/>
      <c r="K76" s="153"/>
      <c r="L76" s="153"/>
      <c r="M76" s="364">
        <f>+C71</f>
        <v>0</v>
      </c>
      <c r="N76" s="365"/>
      <c r="O76" s="241">
        <v>0</v>
      </c>
      <c r="P76" s="242">
        <f>+O76/1.2</f>
        <v>0</v>
      </c>
      <c r="Q76" s="29"/>
      <c r="R76" s="29"/>
    </row>
    <row r="77" spans="1:18" ht="30.75" customHeight="1" thickBot="1">
      <c r="A77" s="337" t="s">
        <v>156</v>
      </c>
      <c r="B77" s="337"/>
      <c r="C77" s="250" t="s">
        <v>10</v>
      </c>
      <c r="D77" s="149" t="s">
        <v>174</v>
      </c>
      <c r="E77" s="149" t="s">
        <v>175</v>
      </c>
      <c r="F77" s="149" t="s">
        <v>176</v>
      </c>
      <c r="G77" s="149" t="s">
        <v>177</v>
      </c>
      <c r="H77" s="150" t="s">
        <v>178</v>
      </c>
      <c r="I77" s="150" t="s">
        <v>185</v>
      </c>
      <c r="J77" s="251" t="s">
        <v>20</v>
      </c>
      <c r="M77" s="243" t="s">
        <v>121</v>
      </c>
      <c r="N77" s="244"/>
      <c r="O77" s="237"/>
      <c r="P77" s="233">
        <f>SUM(P76:P76)</f>
        <v>0</v>
      </c>
      <c r="R77" s="158"/>
    </row>
    <row r="78" spans="1:18" ht="30.75" customHeight="1">
      <c r="A78" s="288" t="s">
        <v>21</v>
      </c>
      <c r="B78" s="288"/>
      <c r="C78" s="247"/>
      <c r="D78" s="247"/>
      <c r="E78" s="247"/>
      <c r="F78" s="247"/>
      <c r="G78" s="247"/>
      <c r="H78" s="247"/>
      <c r="I78" s="248">
        <f>+D78+E78+F78+G78+H78</f>
        <v>0</v>
      </c>
      <c r="J78" s="249">
        <f>+C78+D78+E78+F78+G78+H78</f>
        <v>0</v>
      </c>
      <c r="M78" s="234" t="s">
        <v>140</v>
      </c>
      <c r="N78" s="245"/>
      <c r="O78" s="235"/>
      <c r="P78" s="233">
        <f>+P77*M67</f>
        <v>0</v>
      </c>
      <c r="R78" s="31"/>
    </row>
    <row r="79" spans="1:18" ht="30.75" customHeight="1">
      <c r="A79" s="288" t="s">
        <v>22</v>
      </c>
      <c r="B79" s="288"/>
      <c r="C79" s="240"/>
      <c r="D79" s="240"/>
      <c r="E79" s="240"/>
      <c r="F79" s="240"/>
      <c r="G79" s="240"/>
      <c r="H79" s="240"/>
      <c r="I79" s="246">
        <f>+D79+E79+F79+G79+H79</f>
        <v>0</v>
      </c>
      <c r="J79" s="7">
        <f>+C79+D79+E79+F79+G79+H79</f>
        <v>0</v>
      </c>
      <c r="M79" s="234" t="s">
        <v>122</v>
      </c>
      <c r="N79" s="245"/>
      <c r="O79" s="235"/>
      <c r="P79" s="233">
        <f>+J79</f>
        <v>0</v>
      </c>
      <c r="R79" s="31"/>
    </row>
    <row r="80" spans="1:18" ht="30.75" customHeight="1">
      <c r="A80" s="288" t="s">
        <v>23</v>
      </c>
      <c r="B80" s="288"/>
      <c r="C80" s="6" t="e">
        <f aca="true" t="shared" si="2" ref="C80:I80">C79/C78</f>
        <v>#DIV/0!</v>
      </c>
      <c r="D80" s="6" t="e">
        <f t="shared" si="2"/>
        <v>#DIV/0!</v>
      </c>
      <c r="E80" s="6" t="e">
        <f t="shared" si="2"/>
        <v>#DIV/0!</v>
      </c>
      <c r="F80" s="6" t="e">
        <f t="shared" si="2"/>
        <v>#DIV/0!</v>
      </c>
      <c r="G80" s="6" t="e">
        <f t="shared" si="2"/>
        <v>#DIV/0!</v>
      </c>
      <c r="H80" s="246" t="e">
        <f t="shared" si="2"/>
        <v>#DIV/0!</v>
      </c>
      <c r="I80" s="246" t="e">
        <f t="shared" si="2"/>
        <v>#DIV/0!</v>
      </c>
      <c r="J80" s="6" t="e">
        <f>+J79/J78</f>
        <v>#DIV/0!</v>
      </c>
      <c r="M80" s="234" t="s">
        <v>123</v>
      </c>
      <c r="N80" s="245"/>
      <c r="O80" s="235"/>
      <c r="P80" s="233">
        <f>+P79-P78</f>
        <v>0</v>
      </c>
      <c r="Q80" s="156"/>
      <c r="R80" s="156"/>
    </row>
    <row r="81" spans="1:18" ht="30.75" customHeight="1">
      <c r="A81" s="239" t="s">
        <v>180</v>
      </c>
      <c r="B81" s="239"/>
      <c r="C81" s="253">
        <f>+O72/N72</f>
        <v>0</v>
      </c>
      <c r="D81" s="143"/>
      <c r="F81" s="29"/>
      <c r="G81" s="29"/>
      <c r="H81" s="29"/>
      <c r="I81" s="29"/>
      <c r="J81" s="29"/>
      <c r="K81" s="29"/>
      <c r="L81" s="29"/>
      <c r="M81" s="29"/>
      <c r="P81" s="257"/>
      <c r="Q81" s="29"/>
      <c r="R81" s="29"/>
    </row>
    <row r="82" spans="1:18" ht="30.75" customHeight="1">
      <c r="A82" s="363" t="s">
        <v>181</v>
      </c>
      <c r="B82" s="363"/>
      <c r="C82" s="256">
        <v>0</v>
      </c>
      <c r="D82" s="30"/>
      <c r="F82" s="204"/>
      <c r="Q82" s="156"/>
      <c r="R82" s="156"/>
    </row>
    <row r="83" spans="1:18" ht="30.75" customHeight="1">
      <c r="A83" s="239" t="s">
        <v>182</v>
      </c>
      <c r="B83" s="239"/>
      <c r="C83" s="253">
        <f>+O73/N73</f>
        <v>0</v>
      </c>
      <c r="D83" s="143"/>
      <c r="F83" s="204"/>
      <c r="Q83" s="156"/>
      <c r="R83" s="156"/>
    </row>
    <row r="84" spans="1:18" ht="30.75" customHeight="1">
      <c r="A84" s="363" t="s">
        <v>183</v>
      </c>
      <c r="B84" s="363"/>
      <c r="C84" s="256">
        <v>0</v>
      </c>
      <c r="D84" s="160"/>
      <c r="E84" s="37"/>
      <c r="F84" s="37"/>
      <c r="N84" s="32"/>
      <c r="O84" s="32"/>
      <c r="P84" s="32"/>
      <c r="Q84" s="32"/>
      <c r="R84" s="32"/>
    </row>
    <row r="85" spans="1:18" ht="30.75" customHeight="1">
      <c r="A85" s="363" t="s">
        <v>186</v>
      </c>
      <c r="B85" s="363"/>
      <c r="C85" s="254">
        <f>+C81+C83</f>
        <v>0</v>
      </c>
      <c r="D85" s="163"/>
      <c r="E85" s="300"/>
      <c r="F85" s="300"/>
      <c r="G85" s="300"/>
      <c r="H85" s="312"/>
      <c r="I85" s="312"/>
      <c r="J85" s="214"/>
      <c r="K85" s="214"/>
      <c r="L85" s="313"/>
      <c r="M85" s="313"/>
      <c r="N85" s="162"/>
      <c r="O85" s="163"/>
      <c r="P85" s="163"/>
      <c r="Q85" s="163"/>
      <c r="R85" s="163"/>
    </row>
    <row r="86" spans="1:18" ht="30.75" customHeight="1">
      <c r="A86" s="363" t="s">
        <v>187</v>
      </c>
      <c r="B86" s="363"/>
      <c r="C86" s="252">
        <f>+C82+C84</f>
        <v>0</v>
      </c>
      <c r="D86" s="163"/>
      <c r="E86" s="300"/>
      <c r="F86" s="300"/>
      <c r="G86" s="300"/>
      <c r="H86" s="140"/>
      <c r="I86" s="140"/>
      <c r="J86" s="162"/>
      <c r="K86" s="162"/>
      <c r="L86" s="162"/>
      <c r="M86" s="162"/>
      <c r="N86" s="162"/>
      <c r="O86" s="163"/>
      <c r="P86" s="163"/>
      <c r="Q86" s="163"/>
      <c r="R86" s="163"/>
    </row>
    <row r="87" spans="1:13" ht="30.75" customHeight="1">
      <c r="A87" s="363" t="s">
        <v>92</v>
      </c>
      <c r="B87" s="363"/>
      <c r="C87" s="94">
        <f>+C85-C86</f>
        <v>0</v>
      </c>
      <c r="D87" s="160"/>
      <c r="E87" s="300"/>
      <c r="F87" s="300"/>
      <c r="G87" s="300"/>
      <c r="H87" s="153"/>
      <c r="I87" s="153"/>
      <c r="J87" s="153"/>
      <c r="K87" s="153"/>
      <c r="L87" s="153"/>
      <c r="M87" s="153"/>
    </row>
    <row r="88" spans="1:13" ht="30.75" customHeight="1">
      <c r="A88" s="153"/>
      <c r="B88" s="153"/>
      <c r="C88" s="169"/>
      <c r="D88" s="169"/>
      <c r="E88" s="153"/>
      <c r="F88" s="153"/>
      <c r="G88" s="153"/>
      <c r="H88" s="153"/>
      <c r="I88" s="153"/>
      <c r="J88" s="153"/>
      <c r="K88" s="153"/>
      <c r="L88" s="153"/>
      <c r="M88" s="153"/>
    </row>
    <row r="89" spans="2:18" ht="30.75" customHeight="1">
      <c r="B89" s="311" t="s">
        <v>124</v>
      </c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</row>
    <row r="90" ht="30.75" customHeight="1"/>
    <row r="91" spans="2:12" ht="30.75" customHeight="1">
      <c r="B91" s="171"/>
      <c r="K91" s="171"/>
      <c r="L91" s="171"/>
    </row>
    <row r="92" ht="30.75" customHeight="1"/>
    <row r="93" spans="1:14" ht="30.75" customHeight="1">
      <c r="A93" s="305" t="s">
        <v>125</v>
      </c>
      <c r="B93" s="305"/>
      <c r="C93" s="305"/>
      <c r="D93" s="29"/>
      <c r="E93" s="29"/>
      <c r="F93" s="305" t="s">
        <v>126</v>
      </c>
      <c r="G93" s="305"/>
      <c r="H93" s="305"/>
      <c r="I93" s="305"/>
      <c r="J93" s="305"/>
      <c r="K93" s="305"/>
      <c r="L93" s="305"/>
      <c r="M93" s="305"/>
      <c r="N93" s="305"/>
    </row>
    <row r="94" ht="30.75" customHeight="1"/>
    <row r="95" spans="1:18" ht="24" thickBot="1">
      <c r="A95" s="376" t="s">
        <v>191</v>
      </c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</row>
    <row r="96" spans="1:18" ht="31.5" customHeight="1">
      <c r="A96" s="355" t="s">
        <v>0</v>
      </c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</row>
    <row r="97" spans="1:18" ht="31.5" customHeight="1">
      <c r="A97" s="288" t="s">
        <v>1</v>
      </c>
      <c r="B97" s="288"/>
      <c r="C97" s="357">
        <f>+'Consolidado IE o CE '!C3:D3</f>
        <v>2012</v>
      </c>
      <c r="D97" s="357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31.5" customHeight="1">
      <c r="A98" s="288" t="s">
        <v>2</v>
      </c>
      <c r="B98" s="288"/>
      <c r="C98" s="375">
        <f>+'Consolidado IE o CE '!C4:H4</f>
        <v>0</v>
      </c>
      <c r="D98" s="341"/>
      <c r="E98" s="341"/>
      <c r="F98" s="341"/>
      <c r="G98" s="341"/>
      <c r="H98" s="341"/>
      <c r="I98" s="153"/>
      <c r="J98" s="359" t="s">
        <v>135</v>
      </c>
      <c r="K98" s="360"/>
      <c r="L98" s="361"/>
      <c r="M98" s="33">
        <v>2</v>
      </c>
      <c r="N98" s="30"/>
      <c r="O98" s="30"/>
      <c r="P98" s="30"/>
      <c r="Q98" s="30"/>
      <c r="R98" s="30"/>
    </row>
    <row r="99" spans="1:18" ht="31.5" customHeight="1" thickBot="1">
      <c r="A99" s="288" t="s">
        <v>3</v>
      </c>
      <c r="B99" s="288"/>
      <c r="C99" s="341">
        <f>+'Consolidado IE o CE '!C5:H5</f>
        <v>0</v>
      </c>
      <c r="D99" s="341"/>
      <c r="E99" s="341"/>
      <c r="F99" s="341"/>
      <c r="G99" s="341"/>
      <c r="H99" s="341"/>
      <c r="I99" s="153"/>
      <c r="J99" s="342" t="s">
        <v>107</v>
      </c>
      <c r="K99" s="343"/>
      <c r="L99" s="344"/>
      <c r="M99" s="226" t="s">
        <v>171</v>
      </c>
      <c r="N99" s="230" t="s">
        <v>172</v>
      </c>
      <c r="O99" s="230" t="s">
        <v>173</v>
      </c>
      <c r="P99" s="231" t="s">
        <v>108</v>
      </c>
      <c r="Q99" s="257"/>
      <c r="R99" s="257"/>
    </row>
    <row r="100" spans="1:18" ht="31.5" customHeight="1">
      <c r="A100" s="288" t="s">
        <v>151</v>
      </c>
      <c r="B100" s="288"/>
      <c r="C100" s="345"/>
      <c r="D100" s="345"/>
      <c r="E100" s="345"/>
      <c r="F100" s="345"/>
      <c r="G100" s="345"/>
      <c r="H100" s="345"/>
      <c r="I100" s="153"/>
      <c r="J100" s="369" t="s">
        <v>110</v>
      </c>
      <c r="K100" s="370"/>
      <c r="L100" s="371"/>
      <c r="M100" s="228" t="s">
        <v>26</v>
      </c>
      <c r="N100" s="271"/>
      <c r="O100" s="272"/>
      <c r="P100" s="267"/>
      <c r="Q100" s="257"/>
      <c r="R100" s="257"/>
    </row>
    <row r="101" spans="1:18" ht="31.5" customHeight="1">
      <c r="A101" s="288" t="s">
        <v>152</v>
      </c>
      <c r="B101" s="288"/>
      <c r="C101" s="346">
        <f>+'Consolidado IE o CE '!C7:H7</f>
        <v>0</v>
      </c>
      <c r="D101" s="346"/>
      <c r="E101" s="346"/>
      <c r="F101" s="346"/>
      <c r="G101" s="346"/>
      <c r="H101" s="346"/>
      <c r="I101" s="153"/>
      <c r="J101" s="372"/>
      <c r="K101" s="373"/>
      <c r="L101" s="374"/>
      <c r="M101" s="228" t="s">
        <v>168</v>
      </c>
      <c r="N101" s="273"/>
      <c r="O101" s="274"/>
      <c r="P101" s="275"/>
      <c r="Q101" s="257"/>
      <c r="R101" s="257"/>
    </row>
    <row r="102" spans="1:18" ht="31.5" customHeight="1">
      <c r="A102" s="288" t="s">
        <v>136</v>
      </c>
      <c r="B102" s="288"/>
      <c r="C102" s="290"/>
      <c r="D102" s="290"/>
      <c r="E102" s="290"/>
      <c r="F102" s="290"/>
      <c r="G102" s="290"/>
      <c r="H102" s="290"/>
      <c r="I102" s="153"/>
      <c r="J102" s="281" t="s">
        <v>179</v>
      </c>
      <c r="K102" s="282"/>
      <c r="L102" s="282"/>
      <c r="M102" s="282"/>
      <c r="N102" s="283"/>
      <c r="O102" s="228" t="s">
        <v>184</v>
      </c>
      <c r="P102" s="257"/>
      <c r="Q102" s="257"/>
      <c r="R102" s="257"/>
    </row>
    <row r="103" spans="1:18" ht="31.5" customHeight="1">
      <c r="A103" s="288" t="s">
        <v>137</v>
      </c>
      <c r="B103" s="288"/>
      <c r="C103" s="291"/>
      <c r="D103" s="291"/>
      <c r="E103" s="291"/>
      <c r="F103" s="291"/>
      <c r="G103" s="291"/>
      <c r="H103" s="291"/>
      <c r="I103" s="153"/>
      <c r="J103" s="366" t="s">
        <v>26</v>
      </c>
      <c r="K103" s="367"/>
      <c r="L103" s="367"/>
      <c r="M103" s="368"/>
      <c r="N103" s="69">
        <v>20</v>
      </c>
      <c r="O103" s="238">
        <f>+N103*C109</f>
        <v>0</v>
      </c>
      <c r="P103" s="257"/>
      <c r="Q103" s="140"/>
      <c r="R103" s="153"/>
    </row>
    <row r="104" spans="1:18" ht="31.5" customHeight="1">
      <c r="A104" s="285" t="s">
        <v>138</v>
      </c>
      <c r="B104" s="285"/>
      <c r="C104" s="291"/>
      <c r="D104" s="291"/>
      <c r="E104" s="291"/>
      <c r="F104" s="291"/>
      <c r="G104" s="291"/>
      <c r="H104" s="291"/>
      <c r="I104" s="153"/>
      <c r="J104" s="366" t="s">
        <v>27</v>
      </c>
      <c r="K104" s="367"/>
      <c r="L104" s="367"/>
      <c r="M104" s="368"/>
      <c r="N104" s="69">
        <v>25</v>
      </c>
      <c r="O104" s="238">
        <f>+N104*I109</f>
        <v>0</v>
      </c>
      <c r="P104" s="257"/>
      <c r="Q104" s="140"/>
      <c r="R104" s="29"/>
    </row>
    <row r="105" spans="1:18" ht="31.5" customHeight="1">
      <c r="A105" s="288" t="s">
        <v>7</v>
      </c>
      <c r="B105" s="288"/>
      <c r="C105" s="341">
        <f>+'Consolidado IE o CE '!C11:H11</f>
        <v>0</v>
      </c>
      <c r="D105" s="341"/>
      <c r="E105" s="341"/>
      <c r="F105" s="341"/>
      <c r="G105" s="341"/>
      <c r="H105" s="341"/>
      <c r="I105" s="29"/>
      <c r="J105" s="153"/>
      <c r="K105" s="153"/>
      <c r="L105" s="153"/>
      <c r="M105" s="153"/>
      <c r="N105" s="153"/>
      <c r="O105" s="153"/>
      <c r="P105" s="257"/>
      <c r="Q105" s="140"/>
      <c r="R105" s="29"/>
    </row>
    <row r="106" spans="1:18" ht="31.5" customHeight="1">
      <c r="A106" s="332" t="s">
        <v>133</v>
      </c>
      <c r="B106" s="333"/>
      <c r="C106" s="38">
        <v>60</v>
      </c>
      <c r="D106" s="29"/>
      <c r="E106" s="29"/>
      <c r="F106" s="29"/>
      <c r="G106" s="29"/>
      <c r="H106" s="29"/>
      <c r="I106" s="29"/>
      <c r="J106" s="153"/>
      <c r="K106" s="153"/>
      <c r="L106" s="153"/>
      <c r="M106" s="243" t="s">
        <v>118</v>
      </c>
      <c r="N106" s="237"/>
      <c r="O106" s="236" t="s">
        <v>119</v>
      </c>
      <c r="P106" s="237" t="s">
        <v>120</v>
      </c>
      <c r="Q106" s="140"/>
      <c r="R106" s="29"/>
    </row>
    <row r="107" spans="1:18" ht="31.5" customHeight="1" thickBot="1">
      <c r="A107" s="332" t="s">
        <v>134</v>
      </c>
      <c r="B107" s="333"/>
      <c r="C107" s="266">
        <v>60</v>
      </c>
      <c r="D107" s="29"/>
      <c r="E107" s="29"/>
      <c r="F107" s="29"/>
      <c r="G107" s="29"/>
      <c r="H107" s="29"/>
      <c r="I107" s="29"/>
      <c r="J107" s="153"/>
      <c r="K107" s="153"/>
      <c r="L107" s="153"/>
      <c r="M107" s="364">
        <f>+C102</f>
        <v>0</v>
      </c>
      <c r="N107" s="365"/>
      <c r="O107" s="241">
        <v>0</v>
      </c>
      <c r="P107" s="242">
        <f>+O107/1.2</f>
        <v>0</v>
      </c>
      <c r="Q107" s="29"/>
      <c r="R107" s="29"/>
    </row>
    <row r="108" spans="1:18" ht="31.5" customHeight="1" thickBot="1">
      <c r="A108" s="337" t="s">
        <v>156</v>
      </c>
      <c r="B108" s="337"/>
      <c r="C108" s="250" t="s">
        <v>10</v>
      </c>
      <c r="D108" s="149" t="s">
        <v>174</v>
      </c>
      <c r="E108" s="149" t="s">
        <v>175</v>
      </c>
      <c r="F108" s="149" t="s">
        <v>176</v>
      </c>
      <c r="G108" s="149" t="s">
        <v>177</v>
      </c>
      <c r="H108" s="150" t="s">
        <v>178</v>
      </c>
      <c r="I108" s="150" t="s">
        <v>185</v>
      </c>
      <c r="J108" s="251" t="s">
        <v>20</v>
      </c>
      <c r="M108" s="243" t="s">
        <v>121</v>
      </c>
      <c r="N108" s="244"/>
      <c r="O108" s="237"/>
      <c r="P108" s="233">
        <f>SUM(P107:P107)</f>
        <v>0</v>
      </c>
      <c r="R108" s="158"/>
    </row>
    <row r="109" spans="1:18" ht="31.5" customHeight="1">
      <c r="A109" s="288" t="s">
        <v>21</v>
      </c>
      <c r="B109" s="288"/>
      <c r="C109" s="247"/>
      <c r="D109" s="247"/>
      <c r="E109" s="247"/>
      <c r="F109" s="247"/>
      <c r="G109" s="247"/>
      <c r="H109" s="247"/>
      <c r="I109" s="248">
        <f>+D109+E109+F109+G109+H109</f>
        <v>0</v>
      </c>
      <c r="J109" s="249">
        <f>+C109+D109+E109+F109+G109+H109</f>
        <v>0</v>
      </c>
      <c r="M109" s="234" t="s">
        <v>140</v>
      </c>
      <c r="N109" s="245"/>
      <c r="O109" s="235"/>
      <c r="P109" s="233">
        <f>+P108*M98</f>
        <v>0</v>
      </c>
      <c r="R109" s="31"/>
    </row>
    <row r="110" spans="1:18" ht="31.5" customHeight="1">
      <c r="A110" s="288" t="s">
        <v>22</v>
      </c>
      <c r="B110" s="288"/>
      <c r="C110" s="240"/>
      <c r="D110" s="240"/>
      <c r="E110" s="240"/>
      <c r="F110" s="240"/>
      <c r="G110" s="240"/>
      <c r="H110" s="240"/>
      <c r="I110" s="246">
        <f>+D110+E110+F110+G110+H110</f>
        <v>0</v>
      </c>
      <c r="J110" s="7">
        <f>+C110+D110+E110+F110+G110+H110</f>
        <v>0</v>
      </c>
      <c r="M110" s="234" t="s">
        <v>122</v>
      </c>
      <c r="N110" s="245"/>
      <c r="O110" s="235"/>
      <c r="P110" s="233">
        <f>+J110</f>
        <v>0</v>
      </c>
      <c r="R110" s="31"/>
    </row>
    <row r="111" spans="1:18" ht="31.5" customHeight="1">
      <c r="A111" s="288" t="s">
        <v>23</v>
      </c>
      <c r="B111" s="288"/>
      <c r="C111" s="6" t="e">
        <f aca="true" t="shared" si="3" ref="C111:I111">C110/C109</f>
        <v>#DIV/0!</v>
      </c>
      <c r="D111" s="6" t="e">
        <f t="shared" si="3"/>
        <v>#DIV/0!</v>
      </c>
      <c r="E111" s="6" t="e">
        <f t="shared" si="3"/>
        <v>#DIV/0!</v>
      </c>
      <c r="F111" s="6" t="e">
        <f t="shared" si="3"/>
        <v>#DIV/0!</v>
      </c>
      <c r="G111" s="6" t="e">
        <f t="shared" si="3"/>
        <v>#DIV/0!</v>
      </c>
      <c r="H111" s="246" t="e">
        <f t="shared" si="3"/>
        <v>#DIV/0!</v>
      </c>
      <c r="I111" s="246" t="e">
        <f t="shared" si="3"/>
        <v>#DIV/0!</v>
      </c>
      <c r="J111" s="6" t="e">
        <f>+J110/J109</f>
        <v>#DIV/0!</v>
      </c>
      <c r="M111" s="234" t="s">
        <v>123</v>
      </c>
      <c r="N111" s="245"/>
      <c r="O111" s="235"/>
      <c r="P111" s="233">
        <f>+P110-P109</f>
        <v>0</v>
      </c>
      <c r="Q111" s="156"/>
      <c r="R111" s="156"/>
    </row>
    <row r="112" spans="1:18" ht="31.5" customHeight="1">
      <c r="A112" s="239" t="s">
        <v>180</v>
      </c>
      <c r="B112" s="239"/>
      <c r="C112" s="253">
        <f>+O103/N103</f>
        <v>0</v>
      </c>
      <c r="D112" s="143"/>
      <c r="F112" s="29"/>
      <c r="G112" s="29"/>
      <c r="H112" s="29"/>
      <c r="I112" s="29"/>
      <c r="J112" s="29"/>
      <c r="K112" s="29"/>
      <c r="L112" s="29"/>
      <c r="M112" s="29"/>
      <c r="P112" s="257"/>
      <c r="Q112" s="29"/>
      <c r="R112" s="29"/>
    </row>
    <row r="113" spans="1:18" ht="31.5" customHeight="1">
      <c r="A113" s="363" t="s">
        <v>181</v>
      </c>
      <c r="B113" s="363"/>
      <c r="C113" s="256">
        <v>0</v>
      </c>
      <c r="D113" s="30"/>
      <c r="F113" s="204"/>
      <c r="Q113" s="156"/>
      <c r="R113" s="156"/>
    </row>
    <row r="114" spans="1:18" ht="31.5" customHeight="1">
      <c r="A114" s="239" t="s">
        <v>182</v>
      </c>
      <c r="B114" s="239"/>
      <c r="C114" s="253">
        <f>+O104/N104</f>
        <v>0</v>
      </c>
      <c r="D114" s="143"/>
      <c r="F114" s="204"/>
      <c r="Q114" s="156"/>
      <c r="R114" s="156"/>
    </row>
    <row r="115" spans="1:18" ht="31.5" customHeight="1">
      <c r="A115" s="363" t="s">
        <v>183</v>
      </c>
      <c r="B115" s="363"/>
      <c r="C115" s="256">
        <v>0</v>
      </c>
      <c r="D115" s="160"/>
      <c r="E115" s="37"/>
      <c r="F115" s="37"/>
      <c r="N115" s="32"/>
      <c r="O115" s="32"/>
      <c r="P115" s="32"/>
      <c r="Q115" s="32"/>
      <c r="R115" s="32"/>
    </row>
    <row r="116" spans="1:18" ht="31.5" customHeight="1">
      <c r="A116" s="363" t="s">
        <v>186</v>
      </c>
      <c r="B116" s="363"/>
      <c r="C116" s="254">
        <f>+C112+C114</f>
        <v>0</v>
      </c>
      <c r="D116" s="163"/>
      <c r="E116" s="300"/>
      <c r="F116" s="300"/>
      <c r="G116" s="300"/>
      <c r="H116" s="312"/>
      <c r="I116" s="312"/>
      <c r="J116" s="214"/>
      <c r="K116" s="214"/>
      <c r="L116" s="313"/>
      <c r="M116" s="313"/>
      <c r="N116" s="162"/>
      <c r="O116" s="163"/>
      <c r="P116" s="163"/>
      <c r="Q116" s="163"/>
      <c r="R116" s="163"/>
    </row>
    <row r="117" spans="1:18" ht="31.5" customHeight="1">
      <c r="A117" s="363" t="s">
        <v>187</v>
      </c>
      <c r="B117" s="363"/>
      <c r="C117" s="252">
        <f>+C113+C115</f>
        <v>0</v>
      </c>
      <c r="D117" s="163"/>
      <c r="E117" s="300"/>
      <c r="F117" s="300"/>
      <c r="G117" s="300"/>
      <c r="H117" s="140"/>
      <c r="I117" s="140"/>
      <c r="J117" s="162"/>
      <c r="K117" s="162"/>
      <c r="L117" s="162"/>
      <c r="M117" s="162"/>
      <c r="N117" s="162"/>
      <c r="O117" s="163"/>
      <c r="P117" s="163"/>
      <c r="Q117" s="163"/>
      <c r="R117" s="163"/>
    </row>
    <row r="118" spans="1:13" ht="31.5" customHeight="1">
      <c r="A118" s="363" t="s">
        <v>92</v>
      </c>
      <c r="B118" s="363"/>
      <c r="C118" s="94">
        <f>+C116-C117</f>
        <v>0</v>
      </c>
      <c r="D118" s="160"/>
      <c r="E118" s="300"/>
      <c r="F118" s="300"/>
      <c r="G118" s="300"/>
      <c r="H118" s="153"/>
      <c r="I118" s="153"/>
      <c r="J118" s="153"/>
      <c r="K118" s="153"/>
      <c r="L118" s="153"/>
      <c r="M118" s="153"/>
    </row>
    <row r="119" spans="1:13" ht="15.75">
      <c r="A119" s="153"/>
      <c r="B119" s="153"/>
      <c r="C119" s="169"/>
      <c r="D119" s="169"/>
      <c r="E119" s="153"/>
      <c r="F119" s="153"/>
      <c r="G119" s="153"/>
      <c r="H119" s="153"/>
      <c r="I119" s="153"/>
      <c r="J119" s="153"/>
      <c r="K119" s="153"/>
      <c r="L119" s="153"/>
      <c r="M119" s="153"/>
    </row>
    <row r="120" spans="2:18" ht="15.75">
      <c r="B120" s="311" t="s">
        <v>124</v>
      </c>
      <c r="C120" s="311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</row>
    <row r="122" spans="2:12" ht="15.75">
      <c r="B122" s="171"/>
      <c r="K122" s="171"/>
      <c r="L122" s="171"/>
    </row>
    <row r="124" spans="1:14" ht="18">
      <c r="A124" s="305" t="s">
        <v>125</v>
      </c>
      <c r="B124" s="305"/>
      <c r="C124" s="305"/>
      <c r="D124" s="29"/>
      <c r="E124" s="29"/>
      <c r="F124" s="305" t="s">
        <v>126</v>
      </c>
      <c r="G124" s="305"/>
      <c r="H124" s="305"/>
      <c r="I124" s="305"/>
      <c r="J124" s="305"/>
      <c r="K124" s="305"/>
      <c r="L124" s="305"/>
      <c r="M124" s="305"/>
      <c r="N124" s="305"/>
    </row>
    <row r="127" spans="1:18" ht="24" thickBot="1">
      <c r="A127" s="376" t="s">
        <v>192</v>
      </c>
      <c r="B127" s="376"/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</row>
    <row r="128" spans="1:18" ht="29.25" customHeight="1">
      <c r="A128" s="355" t="s">
        <v>0</v>
      </c>
      <c r="B128" s="356"/>
      <c r="C128" s="356"/>
      <c r="D128" s="356"/>
      <c r="E128" s="356"/>
      <c r="F128" s="356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</row>
    <row r="129" spans="1:18" ht="29.25" customHeight="1">
      <c r="A129" s="288" t="s">
        <v>1</v>
      </c>
      <c r="B129" s="288"/>
      <c r="C129" s="357">
        <f>+'Consolidado IE o CE '!C3:D3</f>
        <v>2012</v>
      </c>
      <c r="D129" s="357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29.25" customHeight="1">
      <c r="A130" s="288" t="s">
        <v>2</v>
      </c>
      <c r="B130" s="288"/>
      <c r="C130" s="375">
        <f>+'Consolidado IE o CE '!C4:H4</f>
        <v>0</v>
      </c>
      <c r="D130" s="341"/>
      <c r="E130" s="341"/>
      <c r="F130" s="341"/>
      <c r="G130" s="341"/>
      <c r="H130" s="341"/>
      <c r="I130" s="153"/>
      <c r="J130" s="359" t="s">
        <v>135</v>
      </c>
      <c r="K130" s="360"/>
      <c r="L130" s="361"/>
      <c r="M130" s="33">
        <v>2</v>
      </c>
      <c r="N130" s="30"/>
      <c r="O130" s="30"/>
      <c r="P130" s="30"/>
      <c r="Q130" s="30"/>
      <c r="R130" s="30"/>
    </row>
    <row r="131" spans="1:18" ht="29.25" customHeight="1" thickBot="1">
      <c r="A131" s="288" t="s">
        <v>3</v>
      </c>
      <c r="B131" s="288"/>
      <c r="C131" s="341">
        <f>+'Consolidado IE o CE '!C5:H5</f>
        <v>0</v>
      </c>
      <c r="D131" s="341"/>
      <c r="E131" s="341"/>
      <c r="F131" s="341"/>
      <c r="G131" s="341"/>
      <c r="H131" s="341"/>
      <c r="I131" s="153"/>
      <c r="J131" s="342" t="s">
        <v>107</v>
      </c>
      <c r="K131" s="343"/>
      <c r="L131" s="344"/>
      <c r="M131" s="226" t="s">
        <v>171</v>
      </c>
      <c r="N131" s="230" t="s">
        <v>172</v>
      </c>
      <c r="O131" s="230" t="s">
        <v>173</v>
      </c>
      <c r="P131" s="231" t="s">
        <v>108</v>
      </c>
      <c r="Q131" s="257"/>
      <c r="R131" s="257"/>
    </row>
    <row r="132" spans="1:18" ht="29.25" customHeight="1">
      <c r="A132" s="288" t="s">
        <v>151</v>
      </c>
      <c r="B132" s="288"/>
      <c r="C132" s="345"/>
      <c r="D132" s="345"/>
      <c r="E132" s="345"/>
      <c r="F132" s="345"/>
      <c r="G132" s="345"/>
      <c r="H132" s="345"/>
      <c r="I132" s="153"/>
      <c r="J132" s="369" t="s">
        <v>110</v>
      </c>
      <c r="K132" s="370"/>
      <c r="L132" s="371"/>
      <c r="M132" s="228" t="s">
        <v>26</v>
      </c>
      <c r="N132" s="271"/>
      <c r="O132" s="272"/>
      <c r="P132" s="267"/>
      <c r="Q132" s="257"/>
      <c r="R132" s="257"/>
    </row>
    <row r="133" spans="1:18" ht="29.25" customHeight="1">
      <c r="A133" s="288" t="s">
        <v>152</v>
      </c>
      <c r="B133" s="288"/>
      <c r="C133" s="346">
        <f>+'Consolidado IE o CE '!C7:H7</f>
        <v>0</v>
      </c>
      <c r="D133" s="346"/>
      <c r="E133" s="346"/>
      <c r="F133" s="346"/>
      <c r="G133" s="346"/>
      <c r="H133" s="346"/>
      <c r="I133" s="153"/>
      <c r="J133" s="372"/>
      <c r="K133" s="373"/>
      <c r="L133" s="374"/>
      <c r="M133" s="228" t="s">
        <v>168</v>
      </c>
      <c r="N133" s="273"/>
      <c r="O133" s="274"/>
      <c r="P133" s="275"/>
      <c r="Q133" s="257"/>
      <c r="R133" s="257"/>
    </row>
    <row r="134" spans="1:18" ht="29.25" customHeight="1">
      <c r="A134" s="288" t="s">
        <v>136</v>
      </c>
      <c r="B134" s="288"/>
      <c r="C134" s="290"/>
      <c r="D134" s="290"/>
      <c r="E134" s="290"/>
      <c r="F134" s="290"/>
      <c r="G134" s="290"/>
      <c r="H134" s="290"/>
      <c r="I134" s="153"/>
      <c r="J134" s="281" t="s">
        <v>179</v>
      </c>
      <c r="K134" s="282"/>
      <c r="L134" s="282"/>
      <c r="M134" s="282"/>
      <c r="N134" s="283"/>
      <c r="O134" s="228" t="s">
        <v>184</v>
      </c>
      <c r="P134" s="257"/>
      <c r="Q134" s="257"/>
      <c r="R134" s="257"/>
    </row>
    <row r="135" spans="1:18" ht="29.25" customHeight="1">
      <c r="A135" s="288" t="s">
        <v>137</v>
      </c>
      <c r="B135" s="288"/>
      <c r="C135" s="291"/>
      <c r="D135" s="291"/>
      <c r="E135" s="291"/>
      <c r="F135" s="291"/>
      <c r="G135" s="291"/>
      <c r="H135" s="291"/>
      <c r="I135" s="153"/>
      <c r="J135" s="366" t="s">
        <v>26</v>
      </c>
      <c r="K135" s="367"/>
      <c r="L135" s="367"/>
      <c r="M135" s="368"/>
      <c r="N135" s="69">
        <v>20</v>
      </c>
      <c r="O135" s="238">
        <f>+N135*C141</f>
        <v>0</v>
      </c>
      <c r="P135" s="257"/>
      <c r="Q135" s="140"/>
      <c r="R135" s="153"/>
    </row>
    <row r="136" spans="1:18" ht="29.25" customHeight="1">
      <c r="A136" s="285" t="s">
        <v>138</v>
      </c>
      <c r="B136" s="285"/>
      <c r="C136" s="291"/>
      <c r="D136" s="291"/>
      <c r="E136" s="291"/>
      <c r="F136" s="291"/>
      <c r="G136" s="291"/>
      <c r="H136" s="291"/>
      <c r="I136" s="153"/>
      <c r="J136" s="366" t="s">
        <v>27</v>
      </c>
      <c r="K136" s="367"/>
      <c r="L136" s="367"/>
      <c r="M136" s="368"/>
      <c r="N136" s="69">
        <v>25</v>
      </c>
      <c r="O136" s="238">
        <f>+N136*I141</f>
        <v>0</v>
      </c>
      <c r="P136" s="257"/>
      <c r="Q136" s="140"/>
      <c r="R136" s="29"/>
    </row>
    <row r="137" spans="1:18" ht="29.25" customHeight="1">
      <c r="A137" s="288" t="s">
        <v>7</v>
      </c>
      <c r="B137" s="288"/>
      <c r="C137" s="341">
        <f>+'Consolidado IE o CE '!C11:H11</f>
        <v>0</v>
      </c>
      <c r="D137" s="341"/>
      <c r="E137" s="341"/>
      <c r="F137" s="341"/>
      <c r="G137" s="341"/>
      <c r="H137" s="341"/>
      <c r="I137" s="29"/>
      <c r="J137" s="153"/>
      <c r="K137" s="153"/>
      <c r="L137" s="153"/>
      <c r="M137" s="153"/>
      <c r="N137" s="153"/>
      <c r="O137" s="153"/>
      <c r="P137" s="257"/>
      <c r="Q137" s="140"/>
      <c r="R137" s="29"/>
    </row>
    <row r="138" spans="1:18" ht="29.25" customHeight="1">
      <c r="A138" s="332" t="s">
        <v>133</v>
      </c>
      <c r="B138" s="333"/>
      <c r="C138" s="38">
        <v>60</v>
      </c>
      <c r="D138" s="29"/>
      <c r="E138" s="29"/>
      <c r="F138" s="29"/>
      <c r="G138" s="29"/>
      <c r="H138" s="29"/>
      <c r="I138" s="29"/>
      <c r="J138" s="153"/>
      <c r="K138" s="153"/>
      <c r="L138" s="153"/>
      <c r="M138" s="243" t="s">
        <v>118</v>
      </c>
      <c r="N138" s="237"/>
      <c r="O138" s="236" t="s">
        <v>119</v>
      </c>
      <c r="P138" s="237" t="s">
        <v>120</v>
      </c>
      <c r="Q138" s="140"/>
      <c r="R138" s="29"/>
    </row>
    <row r="139" spans="1:18" ht="29.25" customHeight="1" thickBot="1">
      <c r="A139" s="332" t="s">
        <v>134</v>
      </c>
      <c r="B139" s="333"/>
      <c r="C139" s="266">
        <v>60</v>
      </c>
      <c r="D139" s="29"/>
      <c r="E139" s="29"/>
      <c r="F139" s="29"/>
      <c r="G139" s="29"/>
      <c r="H139" s="29"/>
      <c r="I139" s="29"/>
      <c r="J139" s="153"/>
      <c r="K139" s="153"/>
      <c r="L139" s="153"/>
      <c r="M139" s="364">
        <f>+C134</f>
        <v>0</v>
      </c>
      <c r="N139" s="365"/>
      <c r="O139" s="241">
        <v>0</v>
      </c>
      <c r="P139" s="242">
        <f>+O139/1.2</f>
        <v>0</v>
      </c>
      <c r="Q139" s="29"/>
      <c r="R139" s="29"/>
    </row>
    <row r="140" spans="1:18" ht="29.25" customHeight="1" thickBot="1">
      <c r="A140" s="337" t="s">
        <v>156</v>
      </c>
      <c r="B140" s="337"/>
      <c r="C140" s="250" t="s">
        <v>10</v>
      </c>
      <c r="D140" s="149" t="s">
        <v>174</v>
      </c>
      <c r="E140" s="149" t="s">
        <v>175</v>
      </c>
      <c r="F140" s="149" t="s">
        <v>176</v>
      </c>
      <c r="G140" s="149" t="s">
        <v>177</v>
      </c>
      <c r="H140" s="150" t="s">
        <v>178</v>
      </c>
      <c r="I140" s="150" t="s">
        <v>185</v>
      </c>
      <c r="J140" s="251" t="s">
        <v>20</v>
      </c>
      <c r="M140" s="243" t="s">
        <v>121</v>
      </c>
      <c r="N140" s="244"/>
      <c r="O140" s="237"/>
      <c r="P140" s="233">
        <f>SUM(P139:P139)</f>
        <v>0</v>
      </c>
      <c r="R140" s="158"/>
    </row>
    <row r="141" spans="1:18" ht="29.25" customHeight="1">
      <c r="A141" s="288" t="s">
        <v>21</v>
      </c>
      <c r="B141" s="288"/>
      <c r="C141" s="247"/>
      <c r="D141" s="247"/>
      <c r="E141" s="247"/>
      <c r="F141" s="247"/>
      <c r="G141" s="247"/>
      <c r="H141" s="247"/>
      <c r="I141" s="248">
        <f>+D141+E141+F141+G141+H141</f>
        <v>0</v>
      </c>
      <c r="J141" s="249">
        <f>+C141+D141+E141+F141+G141+H141</f>
        <v>0</v>
      </c>
      <c r="M141" s="234" t="s">
        <v>140</v>
      </c>
      <c r="N141" s="245"/>
      <c r="O141" s="235"/>
      <c r="P141" s="233">
        <f>+P140*M130</f>
        <v>0</v>
      </c>
      <c r="R141" s="31"/>
    </row>
    <row r="142" spans="1:18" ht="29.25" customHeight="1">
      <c r="A142" s="288" t="s">
        <v>22</v>
      </c>
      <c r="B142" s="288"/>
      <c r="C142" s="240"/>
      <c r="D142" s="240"/>
      <c r="E142" s="240"/>
      <c r="F142" s="240"/>
      <c r="G142" s="240"/>
      <c r="H142" s="240"/>
      <c r="I142" s="246">
        <f>+D142+E142+F142+G142+H142</f>
        <v>0</v>
      </c>
      <c r="J142" s="7">
        <f>+C142+D142+E142+F142+G142+H142</f>
        <v>0</v>
      </c>
      <c r="M142" s="234" t="s">
        <v>122</v>
      </c>
      <c r="N142" s="245"/>
      <c r="O142" s="235"/>
      <c r="P142" s="233">
        <f>+J142</f>
        <v>0</v>
      </c>
      <c r="R142" s="31"/>
    </row>
    <row r="143" spans="1:18" ht="29.25" customHeight="1">
      <c r="A143" s="288" t="s">
        <v>23</v>
      </c>
      <c r="B143" s="288"/>
      <c r="C143" s="6" t="e">
        <f aca="true" t="shared" si="4" ref="C143:I143">C142/C141</f>
        <v>#DIV/0!</v>
      </c>
      <c r="D143" s="6" t="e">
        <f t="shared" si="4"/>
        <v>#DIV/0!</v>
      </c>
      <c r="E143" s="6" t="e">
        <f t="shared" si="4"/>
        <v>#DIV/0!</v>
      </c>
      <c r="F143" s="6" t="e">
        <f t="shared" si="4"/>
        <v>#DIV/0!</v>
      </c>
      <c r="G143" s="6" t="e">
        <f t="shared" si="4"/>
        <v>#DIV/0!</v>
      </c>
      <c r="H143" s="246" t="e">
        <f t="shared" si="4"/>
        <v>#DIV/0!</v>
      </c>
      <c r="I143" s="246" t="e">
        <f t="shared" si="4"/>
        <v>#DIV/0!</v>
      </c>
      <c r="J143" s="6" t="e">
        <f>+J142/J141</f>
        <v>#DIV/0!</v>
      </c>
      <c r="M143" s="234" t="s">
        <v>123</v>
      </c>
      <c r="N143" s="245"/>
      <c r="O143" s="235"/>
      <c r="P143" s="233">
        <f>+P142-P141</f>
        <v>0</v>
      </c>
      <c r="Q143" s="156"/>
      <c r="R143" s="156"/>
    </row>
    <row r="144" spans="1:18" ht="29.25" customHeight="1">
      <c r="A144" s="239" t="s">
        <v>180</v>
      </c>
      <c r="B144" s="239"/>
      <c r="C144" s="253">
        <f>+O135/N135</f>
        <v>0</v>
      </c>
      <c r="D144" s="143"/>
      <c r="F144" s="29"/>
      <c r="G144" s="29"/>
      <c r="H144" s="29"/>
      <c r="I144" s="29"/>
      <c r="J144" s="29"/>
      <c r="K144" s="29"/>
      <c r="L144" s="29"/>
      <c r="M144" s="29"/>
      <c r="P144" s="257"/>
      <c r="Q144" s="29"/>
      <c r="R144" s="29"/>
    </row>
    <row r="145" spans="1:18" ht="29.25" customHeight="1">
      <c r="A145" s="363" t="s">
        <v>181</v>
      </c>
      <c r="B145" s="363"/>
      <c r="C145" s="256">
        <v>0</v>
      </c>
      <c r="D145" s="30"/>
      <c r="F145" s="204"/>
      <c r="Q145" s="156"/>
      <c r="R145" s="156"/>
    </row>
    <row r="146" spans="1:18" ht="29.25" customHeight="1">
      <c r="A146" s="239" t="s">
        <v>182</v>
      </c>
      <c r="B146" s="239"/>
      <c r="C146" s="253">
        <f>+O136/N136</f>
        <v>0</v>
      </c>
      <c r="D146" s="143"/>
      <c r="F146" s="204"/>
      <c r="Q146" s="156"/>
      <c r="R146" s="156"/>
    </row>
    <row r="147" spans="1:18" ht="29.25" customHeight="1">
      <c r="A147" s="363" t="s">
        <v>183</v>
      </c>
      <c r="B147" s="363"/>
      <c r="C147" s="256">
        <v>0</v>
      </c>
      <c r="D147" s="160"/>
      <c r="E147" s="37"/>
      <c r="F147" s="37"/>
      <c r="N147" s="32"/>
      <c r="O147" s="32"/>
      <c r="P147" s="32"/>
      <c r="Q147" s="32"/>
      <c r="R147" s="32"/>
    </row>
    <row r="148" spans="1:18" ht="29.25" customHeight="1">
      <c r="A148" s="363" t="s">
        <v>186</v>
      </c>
      <c r="B148" s="363"/>
      <c r="C148" s="254">
        <f>+C144+C146</f>
        <v>0</v>
      </c>
      <c r="D148" s="163"/>
      <c r="E148" s="300"/>
      <c r="F148" s="300"/>
      <c r="G148" s="300"/>
      <c r="H148" s="312"/>
      <c r="I148" s="312"/>
      <c r="J148" s="214"/>
      <c r="K148" s="214"/>
      <c r="L148" s="313"/>
      <c r="M148" s="313"/>
      <c r="N148" s="162"/>
      <c r="O148" s="163"/>
      <c r="P148" s="163"/>
      <c r="Q148" s="163"/>
      <c r="R148" s="163"/>
    </row>
    <row r="149" spans="1:18" ht="29.25" customHeight="1">
      <c r="A149" s="363" t="s">
        <v>187</v>
      </c>
      <c r="B149" s="363"/>
      <c r="C149" s="252">
        <f>+C145+C147</f>
        <v>0</v>
      </c>
      <c r="D149" s="163"/>
      <c r="E149" s="300"/>
      <c r="F149" s="300"/>
      <c r="G149" s="300"/>
      <c r="H149" s="140"/>
      <c r="I149" s="140"/>
      <c r="J149" s="162"/>
      <c r="K149" s="162"/>
      <c r="L149" s="162"/>
      <c r="M149" s="162"/>
      <c r="N149" s="162"/>
      <c r="O149" s="163"/>
      <c r="P149" s="163"/>
      <c r="Q149" s="163"/>
      <c r="R149" s="163"/>
    </row>
    <row r="150" spans="1:13" ht="29.25" customHeight="1">
      <c r="A150" s="363" t="s">
        <v>92</v>
      </c>
      <c r="B150" s="363"/>
      <c r="C150" s="94">
        <f>+C148-C149</f>
        <v>0</v>
      </c>
      <c r="D150" s="160"/>
      <c r="E150" s="300"/>
      <c r="F150" s="300"/>
      <c r="G150" s="300"/>
      <c r="H150" s="153"/>
      <c r="I150" s="153"/>
      <c r="J150" s="153"/>
      <c r="K150" s="153"/>
      <c r="L150" s="153"/>
      <c r="M150" s="153"/>
    </row>
    <row r="151" spans="1:13" ht="15.75">
      <c r="A151" s="153"/>
      <c r="B151" s="153"/>
      <c r="C151" s="169"/>
      <c r="D151" s="169"/>
      <c r="E151" s="153"/>
      <c r="F151" s="153"/>
      <c r="G151" s="153"/>
      <c r="H151" s="153"/>
      <c r="I151" s="153"/>
      <c r="J151" s="153"/>
      <c r="K151" s="153"/>
      <c r="L151" s="153"/>
      <c r="M151" s="153"/>
    </row>
    <row r="152" spans="2:18" ht="15.75">
      <c r="B152" s="311" t="s">
        <v>124</v>
      </c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</row>
    <row r="154" spans="2:12" ht="15.75">
      <c r="B154" s="171"/>
      <c r="K154" s="171"/>
      <c r="L154" s="171"/>
    </row>
    <row r="156" spans="1:14" ht="18">
      <c r="A156" s="305" t="s">
        <v>125</v>
      </c>
      <c r="B156" s="305"/>
      <c r="C156" s="305"/>
      <c r="D156" s="29"/>
      <c r="E156" s="29"/>
      <c r="F156" s="305" t="s">
        <v>126</v>
      </c>
      <c r="G156" s="305"/>
      <c r="H156" s="305"/>
      <c r="I156" s="305"/>
      <c r="J156" s="305"/>
      <c r="K156" s="305"/>
      <c r="L156" s="305"/>
      <c r="M156" s="305"/>
      <c r="N156" s="305"/>
    </row>
    <row r="158" spans="1:18" ht="24" thickBot="1">
      <c r="A158" s="376" t="s">
        <v>193</v>
      </c>
      <c r="B158" s="376"/>
      <c r="C158" s="376"/>
      <c r="D158" s="376"/>
      <c r="E158" s="376"/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</row>
    <row r="159" spans="1:18" ht="28.5" customHeight="1">
      <c r="A159" s="355" t="s">
        <v>0</v>
      </c>
      <c r="B159" s="356"/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</row>
    <row r="160" spans="1:18" ht="28.5" customHeight="1">
      <c r="A160" s="288" t="s">
        <v>1</v>
      </c>
      <c r="B160" s="288"/>
      <c r="C160" s="357">
        <f>+'Consolidado IE o CE '!C3:D3</f>
        <v>2012</v>
      </c>
      <c r="D160" s="357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28.5" customHeight="1">
      <c r="A161" s="288" t="s">
        <v>2</v>
      </c>
      <c r="B161" s="288"/>
      <c r="C161" s="375">
        <f>+'Consolidado IE o CE '!C4:H4</f>
        <v>0</v>
      </c>
      <c r="D161" s="341"/>
      <c r="E161" s="341"/>
      <c r="F161" s="341"/>
      <c r="G161" s="341"/>
      <c r="H161" s="341"/>
      <c r="I161" s="153"/>
      <c r="J161" s="359" t="s">
        <v>135</v>
      </c>
      <c r="K161" s="360"/>
      <c r="L161" s="361"/>
      <c r="M161" s="33">
        <v>2</v>
      </c>
      <c r="N161" s="30"/>
      <c r="O161" s="30"/>
      <c r="P161" s="30"/>
      <c r="Q161" s="30"/>
      <c r="R161" s="30"/>
    </row>
    <row r="162" spans="1:18" ht="28.5" customHeight="1" thickBot="1">
      <c r="A162" s="288" t="s">
        <v>3</v>
      </c>
      <c r="B162" s="288"/>
      <c r="C162" s="341">
        <f>+'Consolidado IE o CE '!C5:H5</f>
        <v>0</v>
      </c>
      <c r="D162" s="341"/>
      <c r="E162" s="341"/>
      <c r="F162" s="341"/>
      <c r="G162" s="341"/>
      <c r="H162" s="341"/>
      <c r="I162" s="153"/>
      <c r="J162" s="342" t="s">
        <v>107</v>
      </c>
      <c r="K162" s="343"/>
      <c r="L162" s="344"/>
      <c r="M162" s="226" t="s">
        <v>171</v>
      </c>
      <c r="N162" s="230" t="s">
        <v>172</v>
      </c>
      <c r="O162" s="230" t="s">
        <v>173</v>
      </c>
      <c r="P162" s="231" t="s">
        <v>108</v>
      </c>
      <c r="Q162" s="257"/>
      <c r="R162" s="257"/>
    </row>
    <row r="163" spans="1:18" ht="28.5" customHeight="1">
      <c r="A163" s="288" t="s">
        <v>151</v>
      </c>
      <c r="B163" s="288"/>
      <c r="C163" s="345">
        <v>2</v>
      </c>
      <c r="D163" s="345"/>
      <c r="E163" s="345"/>
      <c r="F163" s="345"/>
      <c r="G163" s="345"/>
      <c r="H163" s="345"/>
      <c r="I163" s="153"/>
      <c r="J163" s="369" t="s">
        <v>110</v>
      </c>
      <c r="K163" s="370"/>
      <c r="L163" s="371"/>
      <c r="M163" s="228" t="s">
        <v>26</v>
      </c>
      <c r="N163" s="271"/>
      <c r="O163" s="272"/>
      <c r="P163" s="267"/>
      <c r="Q163" s="257"/>
      <c r="R163" s="257"/>
    </row>
    <row r="164" spans="1:18" ht="28.5" customHeight="1">
      <c r="A164" s="288" t="s">
        <v>152</v>
      </c>
      <c r="B164" s="288"/>
      <c r="C164" s="346">
        <f>+'Consolidado IE o CE '!C7:H7</f>
        <v>0</v>
      </c>
      <c r="D164" s="346"/>
      <c r="E164" s="346"/>
      <c r="F164" s="346"/>
      <c r="G164" s="346"/>
      <c r="H164" s="346"/>
      <c r="I164" s="153"/>
      <c r="J164" s="372"/>
      <c r="K164" s="373"/>
      <c r="L164" s="374"/>
      <c r="M164" s="228" t="s">
        <v>168</v>
      </c>
      <c r="N164" s="273"/>
      <c r="O164" s="274"/>
      <c r="P164" s="275"/>
      <c r="Q164" s="257"/>
      <c r="R164" s="257"/>
    </row>
    <row r="165" spans="1:18" ht="28.5" customHeight="1">
      <c r="A165" s="288" t="s">
        <v>136</v>
      </c>
      <c r="B165" s="288"/>
      <c r="C165" s="290"/>
      <c r="D165" s="290"/>
      <c r="E165" s="290"/>
      <c r="F165" s="290"/>
      <c r="G165" s="290"/>
      <c r="H165" s="290"/>
      <c r="I165" s="153"/>
      <c r="J165" s="281" t="s">
        <v>179</v>
      </c>
      <c r="K165" s="282"/>
      <c r="L165" s="282"/>
      <c r="M165" s="282"/>
      <c r="N165" s="283"/>
      <c r="O165" s="228" t="s">
        <v>184</v>
      </c>
      <c r="P165" s="257"/>
      <c r="Q165" s="257"/>
      <c r="R165" s="257"/>
    </row>
    <row r="166" spans="1:18" ht="28.5" customHeight="1">
      <c r="A166" s="288" t="s">
        <v>137</v>
      </c>
      <c r="B166" s="288"/>
      <c r="C166" s="291"/>
      <c r="D166" s="291"/>
      <c r="E166" s="291"/>
      <c r="F166" s="291"/>
      <c r="G166" s="291"/>
      <c r="H166" s="291"/>
      <c r="I166" s="153"/>
      <c r="J166" s="366" t="s">
        <v>26</v>
      </c>
      <c r="K166" s="367"/>
      <c r="L166" s="367"/>
      <c r="M166" s="368"/>
      <c r="N166" s="69">
        <v>20</v>
      </c>
      <c r="O166" s="238">
        <f>+N166*C172</f>
        <v>0</v>
      </c>
      <c r="P166" s="257"/>
      <c r="Q166" s="140"/>
      <c r="R166" s="153"/>
    </row>
    <row r="167" spans="1:18" ht="28.5" customHeight="1">
      <c r="A167" s="285" t="s">
        <v>138</v>
      </c>
      <c r="B167" s="285"/>
      <c r="C167" s="291"/>
      <c r="D167" s="291"/>
      <c r="E167" s="291"/>
      <c r="F167" s="291"/>
      <c r="G167" s="291"/>
      <c r="H167" s="291"/>
      <c r="I167" s="153"/>
      <c r="J167" s="366" t="s">
        <v>27</v>
      </c>
      <c r="K167" s="367"/>
      <c r="L167" s="367"/>
      <c r="M167" s="368"/>
      <c r="N167" s="69">
        <v>25</v>
      </c>
      <c r="O167" s="238">
        <f>+N167*I172</f>
        <v>0</v>
      </c>
      <c r="P167" s="257"/>
      <c r="Q167" s="140"/>
      <c r="R167" s="29"/>
    </row>
    <row r="168" spans="1:18" ht="28.5" customHeight="1">
      <c r="A168" s="288" t="s">
        <v>7</v>
      </c>
      <c r="B168" s="288"/>
      <c r="C168" s="341">
        <f>+'Consolidado IE o CE '!C11:H11</f>
        <v>0</v>
      </c>
      <c r="D168" s="341"/>
      <c r="E168" s="341"/>
      <c r="F168" s="341"/>
      <c r="G168" s="341"/>
      <c r="H168" s="341"/>
      <c r="I168" s="29"/>
      <c r="J168" s="153"/>
      <c r="K168" s="153"/>
      <c r="L168" s="153"/>
      <c r="M168" s="153"/>
      <c r="N168" s="153"/>
      <c r="O168" s="153"/>
      <c r="P168" s="257"/>
      <c r="Q168" s="140"/>
      <c r="R168" s="29"/>
    </row>
    <row r="169" spans="1:18" ht="28.5" customHeight="1">
      <c r="A169" s="332" t="s">
        <v>133</v>
      </c>
      <c r="B169" s="333"/>
      <c r="C169" s="38">
        <v>60</v>
      </c>
      <c r="D169" s="29"/>
      <c r="E169" s="29"/>
      <c r="F169" s="29"/>
      <c r="G169" s="29"/>
      <c r="H169" s="29"/>
      <c r="I169" s="29"/>
      <c r="J169" s="153"/>
      <c r="K169" s="153"/>
      <c r="L169" s="153"/>
      <c r="M169" s="243" t="s">
        <v>118</v>
      </c>
      <c r="N169" s="237"/>
      <c r="O169" s="236" t="s">
        <v>119</v>
      </c>
      <c r="P169" s="237" t="s">
        <v>120</v>
      </c>
      <c r="Q169" s="140"/>
      <c r="R169" s="29"/>
    </row>
    <row r="170" spans="1:18" ht="28.5" customHeight="1" thickBot="1">
      <c r="A170" s="332" t="s">
        <v>134</v>
      </c>
      <c r="B170" s="333"/>
      <c r="C170" s="266">
        <v>60</v>
      </c>
      <c r="D170" s="29"/>
      <c r="E170" s="29"/>
      <c r="F170" s="29"/>
      <c r="G170" s="29"/>
      <c r="H170" s="29"/>
      <c r="I170" s="29"/>
      <c r="J170" s="153"/>
      <c r="K170" s="153"/>
      <c r="L170" s="153"/>
      <c r="M170" s="364">
        <f>+C165</f>
        <v>0</v>
      </c>
      <c r="N170" s="365"/>
      <c r="O170" s="241">
        <v>0</v>
      </c>
      <c r="P170" s="242">
        <f>+O170/1.2</f>
        <v>0</v>
      </c>
      <c r="Q170" s="29"/>
      <c r="R170" s="29"/>
    </row>
    <row r="171" spans="1:18" ht="28.5" customHeight="1" thickBot="1">
      <c r="A171" s="337" t="s">
        <v>156</v>
      </c>
      <c r="B171" s="337"/>
      <c r="C171" s="250" t="s">
        <v>10</v>
      </c>
      <c r="D171" s="149" t="s">
        <v>174</v>
      </c>
      <c r="E171" s="149" t="s">
        <v>175</v>
      </c>
      <c r="F171" s="149" t="s">
        <v>176</v>
      </c>
      <c r="G171" s="149" t="s">
        <v>177</v>
      </c>
      <c r="H171" s="150" t="s">
        <v>178</v>
      </c>
      <c r="I171" s="150" t="s">
        <v>185</v>
      </c>
      <c r="J171" s="251" t="s">
        <v>20</v>
      </c>
      <c r="M171" s="243" t="s">
        <v>121</v>
      </c>
      <c r="N171" s="244"/>
      <c r="O171" s="237"/>
      <c r="P171" s="233">
        <f>SUM(P170:P170)</f>
        <v>0</v>
      </c>
      <c r="R171" s="158"/>
    </row>
    <row r="172" spans="1:18" ht="28.5" customHeight="1">
      <c r="A172" s="288" t="s">
        <v>21</v>
      </c>
      <c r="B172" s="288"/>
      <c r="C172" s="247"/>
      <c r="D172" s="247"/>
      <c r="E172" s="247"/>
      <c r="F172" s="247"/>
      <c r="G172" s="247"/>
      <c r="H172" s="247"/>
      <c r="I172" s="248">
        <f>+D172+E172+F172+G172+H172</f>
        <v>0</v>
      </c>
      <c r="J172" s="249">
        <f>+C172+D172+E172+F172+G172+H172</f>
        <v>0</v>
      </c>
      <c r="M172" s="234" t="s">
        <v>140</v>
      </c>
      <c r="N172" s="245"/>
      <c r="O172" s="235"/>
      <c r="P172" s="233">
        <f>+P171*M161</f>
        <v>0</v>
      </c>
      <c r="R172" s="31"/>
    </row>
    <row r="173" spans="1:18" ht="28.5" customHeight="1">
      <c r="A173" s="288" t="s">
        <v>22</v>
      </c>
      <c r="B173" s="288"/>
      <c r="C173" s="240"/>
      <c r="D173" s="240"/>
      <c r="E173" s="240"/>
      <c r="F173" s="240"/>
      <c r="G173" s="240"/>
      <c r="H173" s="240"/>
      <c r="I173" s="246">
        <f>+D173+E173+F173+G173+H173</f>
        <v>0</v>
      </c>
      <c r="J173" s="7">
        <f>+C173+D173+E173+F173+G173+H173</f>
        <v>0</v>
      </c>
      <c r="M173" s="234" t="s">
        <v>122</v>
      </c>
      <c r="N173" s="245"/>
      <c r="O173" s="235"/>
      <c r="P173" s="233">
        <f>+J173</f>
        <v>0</v>
      </c>
      <c r="R173" s="31"/>
    </row>
    <row r="174" spans="1:18" ht="28.5" customHeight="1">
      <c r="A174" s="288" t="s">
        <v>23</v>
      </c>
      <c r="B174" s="288"/>
      <c r="C174" s="6" t="e">
        <f aca="true" t="shared" si="5" ref="C174:I174">C173/C172</f>
        <v>#DIV/0!</v>
      </c>
      <c r="D174" s="6" t="e">
        <f t="shared" si="5"/>
        <v>#DIV/0!</v>
      </c>
      <c r="E174" s="6" t="e">
        <f t="shared" si="5"/>
        <v>#DIV/0!</v>
      </c>
      <c r="F174" s="6" t="e">
        <f t="shared" si="5"/>
        <v>#DIV/0!</v>
      </c>
      <c r="G174" s="6" t="e">
        <f t="shared" si="5"/>
        <v>#DIV/0!</v>
      </c>
      <c r="H174" s="246" t="e">
        <f t="shared" si="5"/>
        <v>#DIV/0!</v>
      </c>
      <c r="I174" s="246" t="e">
        <f t="shared" si="5"/>
        <v>#DIV/0!</v>
      </c>
      <c r="J174" s="6" t="e">
        <f>+J173/J172</f>
        <v>#DIV/0!</v>
      </c>
      <c r="M174" s="234" t="s">
        <v>123</v>
      </c>
      <c r="N174" s="245"/>
      <c r="O174" s="235"/>
      <c r="P174" s="233">
        <f>+P173-P172</f>
        <v>0</v>
      </c>
      <c r="Q174" s="156"/>
      <c r="R174" s="156"/>
    </row>
    <row r="175" spans="1:18" ht="28.5" customHeight="1">
      <c r="A175" s="239" t="s">
        <v>180</v>
      </c>
      <c r="B175" s="239"/>
      <c r="C175" s="253">
        <f>+O166/N166</f>
        <v>0</v>
      </c>
      <c r="D175" s="143"/>
      <c r="F175" s="29"/>
      <c r="G175" s="29"/>
      <c r="H175" s="29"/>
      <c r="I175" s="29"/>
      <c r="J175" s="29"/>
      <c r="K175" s="29"/>
      <c r="L175" s="29"/>
      <c r="M175" s="29"/>
      <c r="P175" s="257"/>
      <c r="Q175" s="29"/>
      <c r="R175" s="29"/>
    </row>
    <row r="176" spans="1:18" ht="28.5" customHeight="1">
      <c r="A176" s="363" t="s">
        <v>181</v>
      </c>
      <c r="B176" s="363"/>
      <c r="C176" s="256">
        <v>0</v>
      </c>
      <c r="D176" s="30"/>
      <c r="F176" s="204"/>
      <c r="Q176" s="156"/>
      <c r="R176" s="156"/>
    </row>
    <row r="177" spans="1:18" ht="28.5" customHeight="1">
      <c r="A177" s="239" t="s">
        <v>182</v>
      </c>
      <c r="B177" s="239"/>
      <c r="C177" s="253">
        <f>+O167/N167</f>
        <v>0</v>
      </c>
      <c r="D177" s="143"/>
      <c r="F177" s="204"/>
      <c r="Q177" s="156"/>
      <c r="R177" s="156"/>
    </row>
    <row r="178" spans="1:18" ht="28.5" customHeight="1">
      <c r="A178" s="363" t="s">
        <v>183</v>
      </c>
      <c r="B178" s="363"/>
      <c r="C178" s="256">
        <v>0</v>
      </c>
      <c r="D178" s="160"/>
      <c r="E178" s="37"/>
      <c r="F178" s="37"/>
      <c r="N178" s="32"/>
      <c r="O178" s="32"/>
      <c r="P178" s="32"/>
      <c r="Q178" s="32"/>
      <c r="R178" s="32"/>
    </row>
    <row r="179" spans="1:18" ht="28.5" customHeight="1">
      <c r="A179" s="363" t="s">
        <v>186</v>
      </c>
      <c r="B179" s="363"/>
      <c r="C179" s="254">
        <f>+C175+C177</f>
        <v>0</v>
      </c>
      <c r="D179" s="163"/>
      <c r="E179" s="300"/>
      <c r="F179" s="300"/>
      <c r="G179" s="300"/>
      <c r="H179" s="312"/>
      <c r="I179" s="312"/>
      <c r="J179" s="214"/>
      <c r="K179" s="214"/>
      <c r="L179" s="313"/>
      <c r="M179" s="313"/>
      <c r="N179" s="162"/>
      <c r="O179" s="163"/>
      <c r="P179" s="163"/>
      <c r="Q179" s="163"/>
      <c r="R179" s="163"/>
    </row>
    <row r="180" spans="1:18" ht="28.5" customHeight="1">
      <c r="A180" s="363" t="s">
        <v>187</v>
      </c>
      <c r="B180" s="363"/>
      <c r="C180" s="252">
        <f>+C176+C178</f>
        <v>0</v>
      </c>
      <c r="D180" s="163"/>
      <c r="E180" s="300"/>
      <c r="F180" s="300"/>
      <c r="G180" s="300"/>
      <c r="H180" s="140"/>
      <c r="I180" s="140"/>
      <c r="J180" s="162"/>
      <c r="K180" s="162"/>
      <c r="L180" s="162"/>
      <c r="M180" s="162"/>
      <c r="N180" s="162"/>
      <c r="O180" s="163"/>
      <c r="P180" s="163"/>
      <c r="Q180" s="163"/>
      <c r="R180" s="163"/>
    </row>
    <row r="181" spans="1:13" ht="28.5" customHeight="1">
      <c r="A181" s="363" t="s">
        <v>92</v>
      </c>
      <c r="B181" s="363"/>
      <c r="C181" s="94">
        <f>+C179-C180</f>
        <v>0</v>
      </c>
      <c r="D181" s="160"/>
      <c r="E181" s="300"/>
      <c r="F181" s="300"/>
      <c r="G181" s="300"/>
      <c r="H181" s="153"/>
      <c r="I181" s="153"/>
      <c r="J181" s="153"/>
      <c r="K181" s="153"/>
      <c r="L181" s="153"/>
      <c r="M181" s="153"/>
    </row>
    <row r="182" spans="1:13" ht="15.75">
      <c r="A182" s="153"/>
      <c r="B182" s="153"/>
      <c r="C182" s="169"/>
      <c r="D182" s="169"/>
      <c r="E182" s="153"/>
      <c r="F182" s="153"/>
      <c r="G182" s="153"/>
      <c r="H182" s="153"/>
      <c r="I182" s="153"/>
      <c r="J182" s="153"/>
      <c r="K182" s="153"/>
      <c r="L182" s="153"/>
      <c r="M182" s="153"/>
    </row>
    <row r="183" spans="2:18" ht="15.75">
      <c r="B183" s="311" t="s">
        <v>124</v>
      </c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</row>
    <row r="185" spans="2:12" ht="15.75">
      <c r="B185" s="171"/>
      <c r="K185" s="171"/>
      <c r="L185" s="171"/>
    </row>
    <row r="187" spans="1:14" ht="18">
      <c r="A187" s="305" t="s">
        <v>125</v>
      </c>
      <c r="B187" s="305"/>
      <c r="C187" s="305"/>
      <c r="D187" s="29"/>
      <c r="E187" s="29"/>
      <c r="F187" s="305" t="s">
        <v>126</v>
      </c>
      <c r="G187" s="305"/>
      <c r="H187" s="305"/>
      <c r="I187" s="305"/>
      <c r="J187" s="305"/>
      <c r="K187" s="305"/>
      <c r="L187" s="305"/>
      <c r="M187" s="305"/>
      <c r="N187" s="305"/>
    </row>
    <row r="189" spans="1:18" ht="24" thickBot="1">
      <c r="A189" s="376" t="s">
        <v>194</v>
      </c>
      <c r="B189" s="376"/>
      <c r="C189" s="376"/>
      <c r="D189" s="376"/>
      <c r="E189" s="376"/>
      <c r="F189" s="376"/>
      <c r="G189" s="376"/>
      <c r="H189" s="376"/>
      <c r="I189" s="376"/>
      <c r="J189" s="376"/>
      <c r="K189" s="376"/>
      <c r="L189" s="376"/>
      <c r="M189" s="376"/>
      <c r="N189" s="376"/>
      <c r="O189" s="376"/>
      <c r="P189" s="376"/>
      <c r="Q189" s="376"/>
      <c r="R189" s="376"/>
    </row>
    <row r="190" spans="1:18" ht="27.75" customHeight="1">
      <c r="A190" s="355" t="s">
        <v>0</v>
      </c>
      <c r="B190" s="356"/>
      <c r="C190" s="356"/>
      <c r="D190" s="356"/>
      <c r="E190" s="356"/>
      <c r="F190" s="356"/>
      <c r="G190" s="356"/>
      <c r="H190" s="356"/>
      <c r="I190" s="356"/>
      <c r="J190" s="356"/>
      <c r="K190" s="356"/>
      <c r="L190" s="356"/>
      <c r="M190" s="356"/>
      <c r="N190" s="356"/>
      <c r="O190" s="356"/>
      <c r="P190" s="356"/>
      <c r="Q190" s="356"/>
      <c r="R190" s="356"/>
    </row>
    <row r="191" spans="1:18" ht="27.75" customHeight="1">
      <c r="A191" s="288" t="s">
        <v>1</v>
      </c>
      <c r="B191" s="288"/>
      <c r="C191" s="357">
        <f>+'Consolidado IE o CE '!C3:D3</f>
        <v>2012</v>
      </c>
      <c r="D191" s="357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27.75" customHeight="1">
      <c r="A192" s="288" t="s">
        <v>2</v>
      </c>
      <c r="B192" s="288"/>
      <c r="C192" s="375">
        <f>+'Consolidado IE o CE '!C4:H4</f>
        <v>0</v>
      </c>
      <c r="D192" s="341"/>
      <c r="E192" s="341"/>
      <c r="F192" s="341"/>
      <c r="G192" s="341"/>
      <c r="H192" s="341"/>
      <c r="I192" s="153"/>
      <c r="J192" s="359" t="s">
        <v>135</v>
      </c>
      <c r="K192" s="360"/>
      <c r="L192" s="361"/>
      <c r="M192" s="33">
        <v>2</v>
      </c>
      <c r="N192" s="30"/>
      <c r="O192" s="30"/>
      <c r="P192" s="30"/>
      <c r="Q192" s="30"/>
      <c r="R192" s="30"/>
    </row>
    <row r="193" spans="1:18" ht="27.75" customHeight="1" thickBot="1">
      <c r="A193" s="288" t="s">
        <v>3</v>
      </c>
      <c r="B193" s="288"/>
      <c r="C193" s="341">
        <f>+'Consolidado IE o CE '!C5:H5</f>
        <v>0</v>
      </c>
      <c r="D193" s="341"/>
      <c r="E193" s="341"/>
      <c r="F193" s="341"/>
      <c r="G193" s="341"/>
      <c r="H193" s="341"/>
      <c r="I193" s="153"/>
      <c r="J193" s="342" t="s">
        <v>107</v>
      </c>
      <c r="K193" s="343"/>
      <c r="L193" s="344"/>
      <c r="M193" s="226" t="s">
        <v>171</v>
      </c>
      <c r="N193" s="230" t="s">
        <v>172</v>
      </c>
      <c r="O193" s="230" t="s">
        <v>173</v>
      </c>
      <c r="P193" s="231" t="s">
        <v>108</v>
      </c>
      <c r="Q193" s="257"/>
      <c r="R193" s="257"/>
    </row>
    <row r="194" spans="1:18" ht="27.75" customHeight="1">
      <c r="A194" s="288" t="s">
        <v>151</v>
      </c>
      <c r="B194" s="288"/>
      <c r="C194" s="345"/>
      <c r="D194" s="345"/>
      <c r="E194" s="345"/>
      <c r="F194" s="345"/>
      <c r="G194" s="345"/>
      <c r="H194" s="345"/>
      <c r="I194" s="153"/>
      <c r="J194" s="369" t="s">
        <v>110</v>
      </c>
      <c r="K194" s="370"/>
      <c r="L194" s="371"/>
      <c r="M194" s="228" t="s">
        <v>26</v>
      </c>
      <c r="N194" s="271"/>
      <c r="O194" s="272"/>
      <c r="P194" s="267"/>
      <c r="Q194" s="257"/>
      <c r="R194" s="257"/>
    </row>
    <row r="195" spans="1:18" ht="27.75" customHeight="1">
      <c r="A195" s="288" t="s">
        <v>152</v>
      </c>
      <c r="B195" s="288"/>
      <c r="C195" s="346">
        <f>+'Consolidado IE o CE '!C7:H7</f>
        <v>0</v>
      </c>
      <c r="D195" s="346"/>
      <c r="E195" s="346"/>
      <c r="F195" s="346"/>
      <c r="G195" s="346"/>
      <c r="H195" s="346"/>
      <c r="I195" s="153"/>
      <c r="J195" s="372"/>
      <c r="K195" s="373"/>
      <c r="L195" s="374"/>
      <c r="M195" s="228" t="s">
        <v>168</v>
      </c>
      <c r="N195" s="273"/>
      <c r="O195" s="274"/>
      <c r="P195" s="275"/>
      <c r="Q195" s="257"/>
      <c r="R195" s="257"/>
    </row>
    <row r="196" spans="1:18" ht="27.75" customHeight="1">
      <c r="A196" s="288" t="s">
        <v>136</v>
      </c>
      <c r="B196" s="288"/>
      <c r="C196" s="290"/>
      <c r="D196" s="290"/>
      <c r="E196" s="290"/>
      <c r="F196" s="290"/>
      <c r="G196" s="290"/>
      <c r="H196" s="290"/>
      <c r="I196" s="153"/>
      <c r="J196" s="281" t="s">
        <v>179</v>
      </c>
      <c r="K196" s="282"/>
      <c r="L196" s="282"/>
      <c r="M196" s="282"/>
      <c r="N196" s="283"/>
      <c r="O196" s="228" t="s">
        <v>184</v>
      </c>
      <c r="P196" s="257"/>
      <c r="Q196" s="257"/>
      <c r="R196" s="257"/>
    </row>
    <row r="197" spans="1:18" ht="27.75" customHeight="1">
      <c r="A197" s="288" t="s">
        <v>137</v>
      </c>
      <c r="B197" s="288"/>
      <c r="C197" s="291"/>
      <c r="D197" s="291"/>
      <c r="E197" s="291"/>
      <c r="F197" s="291"/>
      <c r="G197" s="291"/>
      <c r="H197" s="291"/>
      <c r="I197" s="153"/>
      <c r="J197" s="366" t="s">
        <v>26</v>
      </c>
      <c r="K197" s="367"/>
      <c r="L197" s="367"/>
      <c r="M197" s="368"/>
      <c r="N197" s="69">
        <v>20</v>
      </c>
      <c r="O197" s="238">
        <f>+N197*C203</f>
        <v>0</v>
      </c>
      <c r="P197" s="257"/>
      <c r="Q197" s="140"/>
      <c r="R197" s="153"/>
    </row>
    <row r="198" spans="1:18" ht="27.75" customHeight="1">
      <c r="A198" s="285" t="s">
        <v>138</v>
      </c>
      <c r="B198" s="285"/>
      <c r="C198" s="291"/>
      <c r="D198" s="291"/>
      <c r="E198" s="291"/>
      <c r="F198" s="291"/>
      <c r="G198" s="291"/>
      <c r="H198" s="291"/>
      <c r="I198" s="153"/>
      <c r="J198" s="366" t="s">
        <v>27</v>
      </c>
      <c r="K198" s="367"/>
      <c r="L198" s="367"/>
      <c r="M198" s="368"/>
      <c r="N198" s="69">
        <v>25</v>
      </c>
      <c r="O198" s="238">
        <f>+N198*I203</f>
        <v>0</v>
      </c>
      <c r="P198" s="257"/>
      <c r="Q198" s="140"/>
      <c r="R198" s="29"/>
    </row>
    <row r="199" spans="1:18" ht="27.75" customHeight="1">
      <c r="A199" s="288" t="s">
        <v>7</v>
      </c>
      <c r="B199" s="288"/>
      <c r="C199" s="341">
        <f>+'Consolidado IE o CE '!C11:H11</f>
        <v>0</v>
      </c>
      <c r="D199" s="341"/>
      <c r="E199" s="341"/>
      <c r="F199" s="341"/>
      <c r="G199" s="341"/>
      <c r="H199" s="341"/>
      <c r="I199" s="29"/>
      <c r="J199" s="153"/>
      <c r="K199" s="153"/>
      <c r="L199" s="153"/>
      <c r="M199" s="153"/>
      <c r="N199" s="153"/>
      <c r="O199" s="153"/>
      <c r="P199" s="257"/>
      <c r="Q199" s="140"/>
      <c r="R199" s="29"/>
    </row>
    <row r="200" spans="1:18" ht="27.75" customHeight="1">
      <c r="A200" s="332" t="s">
        <v>133</v>
      </c>
      <c r="B200" s="333"/>
      <c r="C200" s="38">
        <v>60</v>
      </c>
      <c r="D200" s="29"/>
      <c r="E200" s="29"/>
      <c r="F200" s="29"/>
      <c r="G200" s="29"/>
      <c r="H200" s="29"/>
      <c r="I200" s="29"/>
      <c r="J200" s="153"/>
      <c r="K200" s="153"/>
      <c r="L200" s="153"/>
      <c r="M200" s="243" t="s">
        <v>118</v>
      </c>
      <c r="N200" s="237"/>
      <c r="O200" s="236" t="s">
        <v>119</v>
      </c>
      <c r="P200" s="237" t="s">
        <v>120</v>
      </c>
      <c r="Q200" s="140"/>
      <c r="R200" s="29"/>
    </row>
    <row r="201" spans="1:18" ht="27.75" customHeight="1" thickBot="1">
      <c r="A201" s="332" t="s">
        <v>134</v>
      </c>
      <c r="B201" s="333"/>
      <c r="C201" s="266">
        <v>60</v>
      </c>
      <c r="D201" s="29"/>
      <c r="E201" s="29"/>
      <c r="F201" s="29"/>
      <c r="G201" s="29"/>
      <c r="H201" s="29"/>
      <c r="I201" s="29"/>
      <c r="J201" s="153"/>
      <c r="K201" s="153"/>
      <c r="L201" s="153"/>
      <c r="M201" s="364">
        <f>+C196</f>
        <v>0</v>
      </c>
      <c r="N201" s="365"/>
      <c r="O201" s="241">
        <v>0</v>
      </c>
      <c r="P201" s="242">
        <f>+O201/1.2</f>
        <v>0</v>
      </c>
      <c r="Q201" s="29"/>
      <c r="R201" s="29"/>
    </row>
    <row r="202" spans="1:18" ht="27.75" customHeight="1" thickBot="1">
      <c r="A202" s="337" t="s">
        <v>156</v>
      </c>
      <c r="B202" s="337"/>
      <c r="C202" s="250" t="s">
        <v>10</v>
      </c>
      <c r="D202" s="149" t="s">
        <v>174</v>
      </c>
      <c r="E202" s="149" t="s">
        <v>175</v>
      </c>
      <c r="F202" s="149" t="s">
        <v>176</v>
      </c>
      <c r="G202" s="149" t="s">
        <v>177</v>
      </c>
      <c r="H202" s="150" t="s">
        <v>178</v>
      </c>
      <c r="I202" s="150" t="s">
        <v>185</v>
      </c>
      <c r="J202" s="251" t="s">
        <v>20</v>
      </c>
      <c r="M202" s="243" t="s">
        <v>121</v>
      </c>
      <c r="N202" s="244"/>
      <c r="O202" s="237"/>
      <c r="P202" s="233">
        <f>SUM(P201:P201)</f>
        <v>0</v>
      </c>
      <c r="R202" s="158"/>
    </row>
    <row r="203" spans="1:18" ht="27.75" customHeight="1">
      <c r="A203" s="288" t="s">
        <v>21</v>
      </c>
      <c r="B203" s="288"/>
      <c r="C203" s="247"/>
      <c r="D203" s="247"/>
      <c r="E203" s="247"/>
      <c r="F203" s="247"/>
      <c r="G203" s="247"/>
      <c r="H203" s="247"/>
      <c r="I203" s="248">
        <f>+D203+E203+F203+G203+H203</f>
        <v>0</v>
      </c>
      <c r="J203" s="249">
        <f>+C203+D203+E203+F203+G203+H203</f>
        <v>0</v>
      </c>
      <c r="M203" s="234" t="s">
        <v>140</v>
      </c>
      <c r="N203" s="245"/>
      <c r="O203" s="235"/>
      <c r="P203" s="233">
        <f>+P202*M192</f>
        <v>0</v>
      </c>
      <c r="R203" s="31"/>
    </row>
    <row r="204" spans="1:18" ht="27.75" customHeight="1">
      <c r="A204" s="288" t="s">
        <v>22</v>
      </c>
      <c r="B204" s="288"/>
      <c r="C204" s="240"/>
      <c r="D204" s="240"/>
      <c r="E204" s="240"/>
      <c r="F204" s="240"/>
      <c r="G204" s="240"/>
      <c r="H204" s="240"/>
      <c r="I204" s="246">
        <f>+D204+E204+F204+G204+H204</f>
        <v>0</v>
      </c>
      <c r="J204" s="7">
        <f>+C204+D204+E204+F204+G204+H204</f>
        <v>0</v>
      </c>
      <c r="M204" s="234" t="s">
        <v>122</v>
      </c>
      <c r="N204" s="245"/>
      <c r="O204" s="235"/>
      <c r="P204" s="233">
        <f>+J204</f>
        <v>0</v>
      </c>
      <c r="R204" s="31"/>
    </row>
    <row r="205" spans="1:18" ht="27.75" customHeight="1">
      <c r="A205" s="288" t="s">
        <v>23</v>
      </c>
      <c r="B205" s="288"/>
      <c r="C205" s="6" t="e">
        <f aca="true" t="shared" si="6" ref="C205:I205">C204/C203</f>
        <v>#DIV/0!</v>
      </c>
      <c r="D205" s="6" t="e">
        <f t="shared" si="6"/>
        <v>#DIV/0!</v>
      </c>
      <c r="E205" s="6" t="e">
        <f t="shared" si="6"/>
        <v>#DIV/0!</v>
      </c>
      <c r="F205" s="6" t="e">
        <f t="shared" si="6"/>
        <v>#DIV/0!</v>
      </c>
      <c r="G205" s="6" t="e">
        <f t="shared" si="6"/>
        <v>#DIV/0!</v>
      </c>
      <c r="H205" s="246" t="e">
        <f t="shared" si="6"/>
        <v>#DIV/0!</v>
      </c>
      <c r="I205" s="246" t="e">
        <f t="shared" si="6"/>
        <v>#DIV/0!</v>
      </c>
      <c r="J205" s="6" t="e">
        <f>+J204/J203</f>
        <v>#DIV/0!</v>
      </c>
      <c r="M205" s="234" t="s">
        <v>123</v>
      </c>
      <c r="N205" s="245"/>
      <c r="O205" s="235"/>
      <c r="P205" s="233">
        <f>+P204-P203</f>
        <v>0</v>
      </c>
      <c r="Q205" s="156"/>
      <c r="R205" s="156"/>
    </row>
    <row r="206" spans="1:18" ht="27.75" customHeight="1">
      <c r="A206" s="239" t="s">
        <v>180</v>
      </c>
      <c r="B206" s="239"/>
      <c r="C206" s="253">
        <f>+O197/N197</f>
        <v>0</v>
      </c>
      <c r="D206" s="143"/>
      <c r="F206" s="29"/>
      <c r="G206" s="29"/>
      <c r="H206" s="29"/>
      <c r="I206" s="29"/>
      <c r="J206" s="29"/>
      <c r="K206" s="29"/>
      <c r="L206" s="29"/>
      <c r="M206" s="29"/>
      <c r="P206" s="257"/>
      <c r="Q206" s="29"/>
      <c r="R206" s="29"/>
    </row>
    <row r="207" spans="1:18" ht="27.75" customHeight="1">
      <c r="A207" s="363" t="s">
        <v>181</v>
      </c>
      <c r="B207" s="363"/>
      <c r="C207" s="256">
        <v>0</v>
      </c>
      <c r="D207" s="30"/>
      <c r="F207" s="204"/>
      <c r="Q207" s="156"/>
      <c r="R207" s="156"/>
    </row>
    <row r="208" spans="1:18" ht="27.75" customHeight="1">
      <c r="A208" s="239" t="s">
        <v>182</v>
      </c>
      <c r="B208" s="239"/>
      <c r="C208" s="253">
        <f>+O198/N198</f>
        <v>0</v>
      </c>
      <c r="D208" s="143"/>
      <c r="F208" s="204"/>
      <c r="Q208" s="156"/>
      <c r="R208" s="156"/>
    </row>
    <row r="209" spans="1:18" ht="27.75" customHeight="1">
      <c r="A209" s="363" t="s">
        <v>183</v>
      </c>
      <c r="B209" s="363"/>
      <c r="C209" s="256">
        <v>0</v>
      </c>
      <c r="D209" s="160"/>
      <c r="E209" s="37"/>
      <c r="F209" s="37"/>
      <c r="N209" s="32"/>
      <c r="O209" s="32"/>
      <c r="P209" s="32"/>
      <c r="Q209" s="32"/>
      <c r="R209" s="32"/>
    </row>
    <row r="210" spans="1:18" ht="27.75" customHeight="1">
      <c r="A210" s="363" t="s">
        <v>186</v>
      </c>
      <c r="B210" s="363"/>
      <c r="C210" s="254">
        <f>+C206+C208</f>
        <v>0</v>
      </c>
      <c r="D210" s="163"/>
      <c r="E210" s="300"/>
      <c r="F210" s="300"/>
      <c r="G210" s="300"/>
      <c r="H210" s="312"/>
      <c r="I210" s="312"/>
      <c r="J210" s="214"/>
      <c r="K210" s="214"/>
      <c r="L210" s="313"/>
      <c r="M210" s="313"/>
      <c r="N210" s="162"/>
      <c r="O210" s="163"/>
      <c r="P210" s="163"/>
      <c r="Q210" s="163"/>
      <c r="R210" s="163"/>
    </row>
    <row r="211" spans="1:18" ht="27.75" customHeight="1">
      <c r="A211" s="363" t="s">
        <v>187</v>
      </c>
      <c r="B211" s="363"/>
      <c r="C211" s="252">
        <f>+C207+C209</f>
        <v>0</v>
      </c>
      <c r="D211" s="163"/>
      <c r="E211" s="300"/>
      <c r="F211" s="300"/>
      <c r="G211" s="300"/>
      <c r="H211" s="140"/>
      <c r="I211" s="140"/>
      <c r="J211" s="162"/>
      <c r="K211" s="162"/>
      <c r="L211" s="162"/>
      <c r="M211" s="162"/>
      <c r="N211" s="162"/>
      <c r="O211" s="163"/>
      <c r="P211" s="163"/>
      <c r="Q211" s="163"/>
      <c r="R211" s="163"/>
    </row>
    <row r="212" spans="1:13" ht="27.75" customHeight="1">
      <c r="A212" s="363" t="s">
        <v>92</v>
      </c>
      <c r="B212" s="363"/>
      <c r="C212" s="94">
        <f>+C210-C211</f>
        <v>0</v>
      </c>
      <c r="D212" s="160"/>
      <c r="E212" s="300"/>
      <c r="F212" s="300"/>
      <c r="G212" s="300"/>
      <c r="H212" s="153"/>
      <c r="I212" s="153"/>
      <c r="J212" s="153"/>
      <c r="K212" s="153"/>
      <c r="L212" s="153"/>
      <c r="M212" s="153"/>
    </row>
    <row r="213" spans="1:13" ht="27.75" customHeight="1">
      <c r="A213" s="153"/>
      <c r="B213" s="153"/>
      <c r="C213" s="169"/>
      <c r="D213" s="169"/>
      <c r="E213" s="153"/>
      <c r="F213" s="153"/>
      <c r="G213" s="153"/>
      <c r="H213" s="153"/>
      <c r="I213" s="153"/>
      <c r="J213" s="153"/>
      <c r="K213" s="153"/>
      <c r="L213" s="153"/>
      <c r="M213" s="153"/>
    </row>
    <row r="214" spans="2:18" ht="15.75">
      <c r="B214" s="311" t="s">
        <v>124</v>
      </c>
      <c r="C214" s="311"/>
      <c r="D214" s="311"/>
      <c r="E214" s="311"/>
      <c r="F214" s="311"/>
      <c r="G214" s="311"/>
      <c r="H214" s="311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</row>
    <row r="216" spans="2:12" ht="15.75">
      <c r="B216" s="171"/>
      <c r="K216" s="171"/>
      <c r="L216" s="171"/>
    </row>
    <row r="218" spans="1:14" ht="18">
      <c r="A218" s="305" t="s">
        <v>125</v>
      </c>
      <c r="B218" s="305"/>
      <c r="C218" s="305"/>
      <c r="D218" s="29"/>
      <c r="E218" s="29"/>
      <c r="F218" s="305" t="s">
        <v>126</v>
      </c>
      <c r="G218" s="305"/>
      <c r="H218" s="305"/>
      <c r="I218" s="305"/>
      <c r="J218" s="305"/>
      <c r="K218" s="305"/>
      <c r="L218" s="305"/>
      <c r="M218" s="305"/>
      <c r="N218" s="305"/>
    </row>
    <row r="220" spans="1:18" ht="24" thickBot="1">
      <c r="A220" s="376" t="s">
        <v>195</v>
      </c>
      <c r="B220" s="376"/>
      <c r="C220" s="376"/>
      <c r="D220" s="376"/>
      <c r="E220" s="376"/>
      <c r="F220" s="376"/>
      <c r="G220" s="376"/>
      <c r="H220" s="376"/>
      <c r="I220" s="376"/>
      <c r="J220" s="376"/>
      <c r="K220" s="376"/>
      <c r="L220" s="376"/>
      <c r="M220" s="376"/>
      <c r="N220" s="376"/>
      <c r="O220" s="376"/>
      <c r="P220" s="376"/>
      <c r="Q220" s="376"/>
      <c r="R220" s="376"/>
    </row>
    <row r="221" spans="1:18" ht="30" customHeight="1">
      <c r="A221" s="355" t="s">
        <v>0</v>
      </c>
      <c r="B221" s="356"/>
      <c r="C221" s="356"/>
      <c r="D221" s="356"/>
      <c r="E221" s="356"/>
      <c r="F221" s="356"/>
      <c r="G221" s="356"/>
      <c r="H221" s="356"/>
      <c r="I221" s="356"/>
      <c r="J221" s="356"/>
      <c r="K221" s="356"/>
      <c r="L221" s="356"/>
      <c r="M221" s="356"/>
      <c r="N221" s="356"/>
      <c r="O221" s="356"/>
      <c r="P221" s="356"/>
      <c r="Q221" s="356"/>
      <c r="R221" s="356"/>
    </row>
    <row r="222" spans="1:18" ht="30" customHeight="1">
      <c r="A222" s="288" t="s">
        <v>1</v>
      </c>
      <c r="B222" s="288"/>
      <c r="C222" s="357">
        <f>+'Consolidado IE o CE '!C3:D3</f>
        <v>2012</v>
      </c>
      <c r="D222" s="357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18" ht="30" customHeight="1">
      <c r="A223" s="288" t="s">
        <v>2</v>
      </c>
      <c r="B223" s="288"/>
      <c r="C223" s="375">
        <f>+'Consolidado IE o CE '!C4:H4</f>
        <v>0</v>
      </c>
      <c r="D223" s="341"/>
      <c r="E223" s="341"/>
      <c r="F223" s="341"/>
      <c r="G223" s="341"/>
      <c r="H223" s="341"/>
      <c r="I223" s="153"/>
      <c r="J223" s="359" t="s">
        <v>135</v>
      </c>
      <c r="K223" s="360"/>
      <c r="L223" s="361"/>
      <c r="M223" s="33">
        <v>2</v>
      </c>
      <c r="N223" s="30"/>
      <c r="O223" s="30"/>
      <c r="P223" s="30"/>
      <c r="Q223" s="30"/>
      <c r="R223" s="30"/>
    </row>
    <row r="224" spans="1:18" ht="30" customHeight="1" thickBot="1">
      <c r="A224" s="288" t="s">
        <v>3</v>
      </c>
      <c r="B224" s="288"/>
      <c r="C224" s="341">
        <f>+'Consolidado IE o CE '!C5:H5</f>
        <v>0</v>
      </c>
      <c r="D224" s="341"/>
      <c r="E224" s="341"/>
      <c r="F224" s="341"/>
      <c r="G224" s="341"/>
      <c r="H224" s="341"/>
      <c r="I224" s="153"/>
      <c r="J224" s="342" t="s">
        <v>107</v>
      </c>
      <c r="K224" s="343"/>
      <c r="L224" s="344"/>
      <c r="M224" s="226" t="s">
        <v>171</v>
      </c>
      <c r="N224" s="230" t="s">
        <v>172</v>
      </c>
      <c r="O224" s="230" t="s">
        <v>173</v>
      </c>
      <c r="P224" s="231" t="s">
        <v>108</v>
      </c>
      <c r="Q224" s="257"/>
      <c r="R224" s="257"/>
    </row>
    <row r="225" spans="1:18" ht="30" customHeight="1">
      <c r="A225" s="288" t="s">
        <v>151</v>
      </c>
      <c r="B225" s="288"/>
      <c r="C225" s="345"/>
      <c r="D225" s="345"/>
      <c r="E225" s="345"/>
      <c r="F225" s="345"/>
      <c r="G225" s="345"/>
      <c r="H225" s="345"/>
      <c r="I225" s="153"/>
      <c r="J225" s="369" t="s">
        <v>110</v>
      </c>
      <c r="K225" s="370"/>
      <c r="L225" s="371"/>
      <c r="M225" s="228" t="s">
        <v>26</v>
      </c>
      <c r="N225" s="271"/>
      <c r="O225" s="272"/>
      <c r="P225" s="267"/>
      <c r="Q225" s="257"/>
      <c r="R225" s="257"/>
    </row>
    <row r="226" spans="1:18" ht="30" customHeight="1">
      <c r="A226" s="288" t="s">
        <v>152</v>
      </c>
      <c r="B226" s="288"/>
      <c r="C226" s="346">
        <f>+'Consolidado IE o CE '!C7:H7</f>
        <v>0</v>
      </c>
      <c r="D226" s="346"/>
      <c r="E226" s="346"/>
      <c r="F226" s="346"/>
      <c r="G226" s="346"/>
      <c r="H226" s="346"/>
      <c r="I226" s="153"/>
      <c r="J226" s="372"/>
      <c r="K226" s="373"/>
      <c r="L226" s="374"/>
      <c r="M226" s="228" t="s">
        <v>168</v>
      </c>
      <c r="N226" s="273"/>
      <c r="O226" s="274"/>
      <c r="P226" s="275"/>
      <c r="Q226" s="257"/>
      <c r="R226" s="257"/>
    </row>
    <row r="227" spans="1:18" ht="30" customHeight="1">
      <c r="A227" s="288" t="s">
        <v>136</v>
      </c>
      <c r="B227" s="288"/>
      <c r="C227" s="290"/>
      <c r="D227" s="290"/>
      <c r="E227" s="290"/>
      <c r="F227" s="290"/>
      <c r="G227" s="290"/>
      <c r="H227" s="290"/>
      <c r="I227" s="153"/>
      <c r="J227" s="281" t="s">
        <v>179</v>
      </c>
      <c r="K227" s="282"/>
      <c r="L227" s="282"/>
      <c r="M227" s="282"/>
      <c r="N227" s="283"/>
      <c r="O227" s="228" t="s">
        <v>184</v>
      </c>
      <c r="P227" s="257"/>
      <c r="Q227" s="257"/>
      <c r="R227" s="257"/>
    </row>
    <row r="228" spans="1:18" ht="30" customHeight="1">
      <c r="A228" s="288" t="s">
        <v>137</v>
      </c>
      <c r="B228" s="288"/>
      <c r="C228" s="291"/>
      <c r="D228" s="291"/>
      <c r="E228" s="291"/>
      <c r="F228" s="291"/>
      <c r="G228" s="291"/>
      <c r="H228" s="291"/>
      <c r="I228" s="153"/>
      <c r="J228" s="366" t="s">
        <v>26</v>
      </c>
      <c r="K228" s="367"/>
      <c r="L228" s="367"/>
      <c r="M228" s="368"/>
      <c r="N228" s="69">
        <v>20</v>
      </c>
      <c r="O228" s="238">
        <f>+N228*C234</f>
        <v>0</v>
      </c>
      <c r="P228" s="257"/>
      <c r="Q228" s="140"/>
      <c r="R228" s="153"/>
    </row>
    <row r="229" spans="1:18" ht="30" customHeight="1">
      <c r="A229" s="285" t="s">
        <v>138</v>
      </c>
      <c r="B229" s="285"/>
      <c r="C229" s="291"/>
      <c r="D229" s="291"/>
      <c r="E229" s="291"/>
      <c r="F229" s="291"/>
      <c r="G229" s="291"/>
      <c r="H229" s="291"/>
      <c r="I229" s="153"/>
      <c r="J229" s="366" t="s">
        <v>27</v>
      </c>
      <c r="K229" s="367"/>
      <c r="L229" s="367"/>
      <c r="M229" s="368"/>
      <c r="N229" s="69">
        <v>25</v>
      </c>
      <c r="O229" s="238">
        <f>+N229*I234</f>
        <v>0</v>
      </c>
      <c r="P229" s="257"/>
      <c r="Q229" s="140"/>
      <c r="R229" s="29"/>
    </row>
    <row r="230" spans="1:18" ht="30" customHeight="1">
      <c r="A230" s="288" t="s">
        <v>7</v>
      </c>
      <c r="B230" s="288"/>
      <c r="C230" s="341">
        <f>+'Consolidado IE o CE '!C11:H11</f>
        <v>0</v>
      </c>
      <c r="D230" s="341"/>
      <c r="E230" s="341"/>
      <c r="F230" s="341"/>
      <c r="G230" s="341"/>
      <c r="H230" s="341"/>
      <c r="I230" s="29"/>
      <c r="J230" s="153"/>
      <c r="K230" s="153"/>
      <c r="L230" s="153"/>
      <c r="M230" s="153"/>
      <c r="N230" s="153"/>
      <c r="O230" s="153"/>
      <c r="P230" s="257"/>
      <c r="Q230" s="140"/>
      <c r="R230" s="29"/>
    </row>
    <row r="231" spans="1:18" ht="30" customHeight="1">
      <c r="A231" s="332" t="s">
        <v>133</v>
      </c>
      <c r="B231" s="333"/>
      <c r="C231" s="38">
        <v>60</v>
      </c>
      <c r="D231" s="29"/>
      <c r="E231" s="29"/>
      <c r="F231" s="29"/>
      <c r="G231" s="29"/>
      <c r="H231" s="29"/>
      <c r="I231" s="29"/>
      <c r="J231" s="153"/>
      <c r="K231" s="153"/>
      <c r="L231" s="153"/>
      <c r="M231" s="243" t="s">
        <v>118</v>
      </c>
      <c r="N231" s="237"/>
      <c r="O231" s="236" t="s">
        <v>119</v>
      </c>
      <c r="P231" s="237" t="s">
        <v>120</v>
      </c>
      <c r="Q231" s="140"/>
      <c r="R231" s="29"/>
    </row>
    <row r="232" spans="1:18" ht="30" customHeight="1" thickBot="1">
      <c r="A232" s="332" t="s">
        <v>134</v>
      </c>
      <c r="B232" s="333"/>
      <c r="C232" s="266">
        <v>60</v>
      </c>
      <c r="D232" s="29"/>
      <c r="E232" s="29"/>
      <c r="F232" s="29"/>
      <c r="G232" s="29"/>
      <c r="H232" s="29"/>
      <c r="I232" s="29"/>
      <c r="J232" s="153"/>
      <c r="K232" s="153"/>
      <c r="L232" s="153"/>
      <c r="M232" s="364">
        <f>+C227</f>
        <v>0</v>
      </c>
      <c r="N232" s="365"/>
      <c r="O232" s="241">
        <v>0</v>
      </c>
      <c r="P232" s="242">
        <f>+O232/1.2</f>
        <v>0</v>
      </c>
      <c r="Q232" s="29"/>
      <c r="R232" s="29"/>
    </row>
    <row r="233" spans="1:18" ht="30" customHeight="1" thickBot="1">
      <c r="A233" s="337" t="s">
        <v>156</v>
      </c>
      <c r="B233" s="337"/>
      <c r="C233" s="250" t="s">
        <v>10</v>
      </c>
      <c r="D233" s="149" t="s">
        <v>174</v>
      </c>
      <c r="E233" s="149" t="s">
        <v>175</v>
      </c>
      <c r="F233" s="149" t="s">
        <v>176</v>
      </c>
      <c r="G233" s="149" t="s">
        <v>177</v>
      </c>
      <c r="H233" s="150" t="s">
        <v>178</v>
      </c>
      <c r="I233" s="150" t="s">
        <v>185</v>
      </c>
      <c r="J233" s="251" t="s">
        <v>20</v>
      </c>
      <c r="M233" s="243" t="s">
        <v>121</v>
      </c>
      <c r="N233" s="244"/>
      <c r="O233" s="237"/>
      <c r="P233" s="233">
        <f>SUM(P232:P232)</f>
        <v>0</v>
      </c>
      <c r="R233" s="158"/>
    </row>
    <row r="234" spans="1:18" ht="30" customHeight="1">
      <c r="A234" s="288" t="s">
        <v>21</v>
      </c>
      <c r="B234" s="288"/>
      <c r="C234" s="247"/>
      <c r="D234" s="247"/>
      <c r="E234" s="247"/>
      <c r="F234" s="247"/>
      <c r="G234" s="247"/>
      <c r="H234" s="247"/>
      <c r="I234" s="248">
        <f>+D234+E234+F234+G234+H234</f>
        <v>0</v>
      </c>
      <c r="J234" s="249">
        <f>+C234+D234+E234+F234+G234+H234</f>
        <v>0</v>
      </c>
      <c r="M234" s="234" t="s">
        <v>140</v>
      </c>
      <c r="N234" s="245"/>
      <c r="O234" s="235"/>
      <c r="P234" s="233">
        <f>+P233*M223</f>
        <v>0</v>
      </c>
      <c r="R234" s="31"/>
    </row>
    <row r="235" spans="1:18" ht="30" customHeight="1">
      <c r="A235" s="288" t="s">
        <v>22</v>
      </c>
      <c r="B235" s="288"/>
      <c r="C235" s="240"/>
      <c r="D235" s="240"/>
      <c r="E235" s="240"/>
      <c r="F235" s="240"/>
      <c r="G235" s="240"/>
      <c r="H235" s="240"/>
      <c r="I235" s="246">
        <f>+D235+E235+F235+G235+H235</f>
        <v>0</v>
      </c>
      <c r="J235" s="7">
        <f>+C235+D235+E235+F235+G235+H235</f>
        <v>0</v>
      </c>
      <c r="M235" s="234" t="s">
        <v>122</v>
      </c>
      <c r="N235" s="245"/>
      <c r="O235" s="235"/>
      <c r="P235" s="233">
        <f>+J235</f>
        <v>0</v>
      </c>
      <c r="R235" s="31"/>
    </row>
    <row r="236" spans="1:18" ht="30" customHeight="1">
      <c r="A236" s="288" t="s">
        <v>23</v>
      </c>
      <c r="B236" s="288"/>
      <c r="C236" s="6" t="e">
        <f aca="true" t="shared" si="7" ref="C236:I236">C235/C234</f>
        <v>#DIV/0!</v>
      </c>
      <c r="D236" s="6" t="e">
        <f t="shared" si="7"/>
        <v>#DIV/0!</v>
      </c>
      <c r="E236" s="6" t="e">
        <f t="shared" si="7"/>
        <v>#DIV/0!</v>
      </c>
      <c r="F236" s="6" t="e">
        <f t="shared" si="7"/>
        <v>#DIV/0!</v>
      </c>
      <c r="G236" s="6" t="e">
        <f t="shared" si="7"/>
        <v>#DIV/0!</v>
      </c>
      <c r="H236" s="246" t="e">
        <f t="shared" si="7"/>
        <v>#DIV/0!</v>
      </c>
      <c r="I236" s="246" t="e">
        <f t="shared" si="7"/>
        <v>#DIV/0!</v>
      </c>
      <c r="J236" s="6" t="e">
        <f>+J235/J234</f>
        <v>#DIV/0!</v>
      </c>
      <c r="M236" s="234" t="s">
        <v>123</v>
      </c>
      <c r="N236" s="245"/>
      <c r="O236" s="235"/>
      <c r="P236" s="233">
        <f>+P235-P234</f>
        <v>0</v>
      </c>
      <c r="Q236" s="156"/>
      <c r="R236" s="156"/>
    </row>
    <row r="237" spans="1:18" ht="30" customHeight="1">
      <c r="A237" s="239" t="s">
        <v>180</v>
      </c>
      <c r="B237" s="239"/>
      <c r="C237" s="253">
        <f>+O228/N228</f>
        <v>0</v>
      </c>
      <c r="D237" s="143"/>
      <c r="F237" s="29"/>
      <c r="G237" s="29"/>
      <c r="H237" s="29"/>
      <c r="I237" s="29"/>
      <c r="J237" s="29"/>
      <c r="K237" s="29"/>
      <c r="L237" s="29"/>
      <c r="M237" s="29"/>
      <c r="P237" s="257"/>
      <c r="Q237" s="29"/>
      <c r="R237" s="29"/>
    </row>
    <row r="238" spans="1:18" ht="30" customHeight="1">
      <c r="A238" s="363" t="s">
        <v>181</v>
      </c>
      <c r="B238" s="363"/>
      <c r="C238" s="256">
        <v>0</v>
      </c>
      <c r="D238" s="30"/>
      <c r="F238" s="204"/>
      <c r="Q238" s="156"/>
      <c r="R238" s="156"/>
    </row>
    <row r="239" spans="1:18" ht="30" customHeight="1">
      <c r="A239" s="239" t="s">
        <v>182</v>
      </c>
      <c r="B239" s="239"/>
      <c r="C239" s="253">
        <f>+O229/N229</f>
        <v>0</v>
      </c>
      <c r="D239" s="143"/>
      <c r="F239" s="204"/>
      <c r="Q239" s="156"/>
      <c r="R239" s="156"/>
    </row>
    <row r="240" spans="1:18" ht="30" customHeight="1">
      <c r="A240" s="363" t="s">
        <v>183</v>
      </c>
      <c r="B240" s="363"/>
      <c r="C240" s="256">
        <v>0</v>
      </c>
      <c r="D240" s="160"/>
      <c r="E240" s="37"/>
      <c r="F240" s="37"/>
      <c r="N240" s="32"/>
      <c r="O240" s="32"/>
      <c r="P240" s="32"/>
      <c r="Q240" s="32"/>
      <c r="R240" s="32"/>
    </row>
    <row r="241" spans="1:18" ht="30" customHeight="1">
      <c r="A241" s="363" t="s">
        <v>186</v>
      </c>
      <c r="B241" s="363"/>
      <c r="C241" s="254">
        <f>+C237+C239</f>
        <v>0</v>
      </c>
      <c r="D241" s="163"/>
      <c r="E241" s="300"/>
      <c r="F241" s="300"/>
      <c r="G241" s="300"/>
      <c r="H241" s="312"/>
      <c r="I241" s="312"/>
      <c r="J241" s="214"/>
      <c r="K241" s="214"/>
      <c r="L241" s="313"/>
      <c r="M241" s="313"/>
      <c r="N241" s="162"/>
      <c r="O241" s="163"/>
      <c r="P241" s="163"/>
      <c r="Q241" s="163"/>
      <c r="R241" s="163"/>
    </row>
    <row r="242" spans="1:18" ht="30" customHeight="1">
      <c r="A242" s="363" t="s">
        <v>187</v>
      </c>
      <c r="B242" s="363"/>
      <c r="C242" s="252">
        <f>+C238+C240</f>
        <v>0</v>
      </c>
      <c r="D242" s="163"/>
      <c r="E242" s="300"/>
      <c r="F242" s="300"/>
      <c r="G242" s="300"/>
      <c r="H242" s="140"/>
      <c r="I242" s="140"/>
      <c r="J242" s="162"/>
      <c r="K242" s="162"/>
      <c r="L242" s="162"/>
      <c r="M242" s="162"/>
      <c r="N242" s="162"/>
      <c r="O242" s="163"/>
      <c r="P242" s="163"/>
      <c r="Q242" s="163"/>
      <c r="R242" s="163"/>
    </row>
    <row r="243" spans="1:13" ht="30" customHeight="1">
      <c r="A243" s="363" t="s">
        <v>92</v>
      </c>
      <c r="B243" s="363"/>
      <c r="C243" s="94">
        <f>+C241-C242</f>
        <v>0</v>
      </c>
      <c r="D243" s="160"/>
      <c r="E243" s="300"/>
      <c r="F243" s="300"/>
      <c r="G243" s="300"/>
      <c r="H243" s="153"/>
      <c r="I243" s="153"/>
      <c r="J243" s="153"/>
      <c r="K243" s="153"/>
      <c r="L243" s="153"/>
      <c r="M243" s="153"/>
    </row>
    <row r="244" spans="1:13" ht="15.75">
      <c r="A244" s="153"/>
      <c r="B244" s="153"/>
      <c r="C244" s="169"/>
      <c r="D244" s="169"/>
      <c r="E244" s="153"/>
      <c r="F244" s="153"/>
      <c r="G244" s="153"/>
      <c r="H244" s="153"/>
      <c r="I244" s="153"/>
      <c r="J244" s="153"/>
      <c r="K244" s="153"/>
      <c r="L244" s="153"/>
      <c r="M244" s="153"/>
    </row>
    <row r="245" spans="2:18" ht="15.75">
      <c r="B245" s="311" t="s">
        <v>124</v>
      </c>
      <c r="C245" s="311"/>
      <c r="D245" s="311"/>
      <c r="E245" s="311"/>
      <c r="F245" s="311"/>
      <c r="G245" s="311"/>
      <c r="H245" s="311"/>
      <c r="I245" s="311"/>
      <c r="J245" s="311"/>
      <c r="K245" s="311"/>
      <c r="L245" s="311"/>
      <c r="M245" s="311"/>
      <c r="N245" s="311"/>
      <c r="O245" s="311"/>
      <c r="P245" s="311"/>
      <c r="Q245" s="311"/>
      <c r="R245" s="311"/>
    </row>
    <row r="247" spans="2:12" ht="15.75">
      <c r="B247" s="171"/>
      <c r="K247" s="171"/>
      <c r="L247" s="171"/>
    </row>
    <row r="249" spans="1:14" ht="18">
      <c r="A249" s="305" t="s">
        <v>125</v>
      </c>
      <c r="B249" s="305"/>
      <c r="C249" s="305"/>
      <c r="D249" s="29"/>
      <c r="E249" s="29"/>
      <c r="F249" s="305" t="s">
        <v>126</v>
      </c>
      <c r="G249" s="305"/>
      <c r="H249" s="305"/>
      <c r="I249" s="305"/>
      <c r="J249" s="305"/>
      <c r="K249" s="305"/>
      <c r="L249" s="305"/>
      <c r="M249" s="305"/>
      <c r="N249" s="305"/>
    </row>
  </sheetData>
  <sheetProtection password="CC94" sheet="1"/>
  <mergeCells count="368">
    <mergeCell ref="J5:L5"/>
    <mergeCell ref="A2:R2"/>
    <mergeCell ref="A3:B3"/>
    <mergeCell ref="C3:D3"/>
    <mergeCell ref="A4:B4"/>
    <mergeCell ref="C4:H4"/>
    <mergeCell ref="J4:L4"/>
    <mergeCell ref="A52:B52"/>
    <mergeCell ref="A13:B13"/>
    <mergeCell ref="A48:B48"/>
    <mergeCell ref="A50:B50"/>
    <mergeCell ref="A44:B44"/>
    <mergeCell ref="A8:B8"/>
    <mergeCell ref="A46:B46"/>
    <mergeCell ref="A47:B47"/>
    <mergeCell ref="A12:B12"/>
    <mergeCell ref="A9:B9"/>
    <mergeCell ref="A6:B6"/>
    <mergeCell ref="C6:H6"/>
    <mergeCell ref="A7:B7"/>
    <mergeCell ref="C7:H7"/>
    <mergeCell ref="C8:H8"/>
    <mergeCell ref="A5:B5"/>
    <mergeCell ref="C5:H5"/>
    <mergeCell ref="C9:H9"/>
    <mergeCell ref="A10:B10"/>
    <mergeCell ref="C10:H10"/>
    <mergeCell ref="A11:B11"/>
    <mergeCell ref="C11:H11"/>
    <mergeCell ref="M44:N44"/>
    <mergeCell ref="C41:H41"/>
    <mergeCell ref="J41:M41"/>
    <mergeCell ref="C39:H39"/>
    <mergeCell ref="J39:N39"/>
    <mergeCell ref="A45:B45"/>
    <mergeCell ref="A14:B14"/>
    <mergeCell ref="A15:B15"/>
    <mergeCell ref="A16:B16"/>
    <mergeCell ref="A17:B17"/>
    <mergeCell ref="A41:B41"/>
    <mergeCell ref="A42:B42"/>
    <mergeCell ref="A43:B43"/>
    <mergeCell ref="A39:B39"/>
    <mergeCell ref="A40:B40"/>
    <mergeCell ref="C40:H40"/>
    <mergeCell ref="J40:M40"/>
    <mergeCell ref="L22:M22"/>
    <mergeCell ref="E23:G23"/>
    <mergeCell ref="F30:N30"/>
    <mergeCell ref="A36:B36"/>
    <mergeCell ref="C36:H36"/>
    <mergeCell ref="C42:H42"/>
    <mergeCell ref="J36:L36"/>
    <mergeCell ref="A37:B37"/>
    <mergeCell ref="C37:H37"/>
    <mergeCell ref="J37:L38"/>
    <mergeCell ref="A23:B23"/>
    <mergeCell ref="A33:R33"/>
    <mergeCell ref="E24:G24"/>
    <mergeCell ref="A38:B38"/>
    <mergeCell ref="C38:H38"/>
    <mergeCell ref="A21:B21"/>
    <mergeCell ref="A34:B34"/>
    <mergeCell ref="C34:D34"/>
    <mergeCell ref="A35:B35"/>
    <mergeCell ref="C35:H35"/>
    <mergeCell ref="J35:L35"/>
    <mergeCell ref="B26:R26"/>
    <mergeCell ref="A30:C30"/>
    <mergeCell ref="E22:G22"/>
    <mergeCell ref="H22:I22"/>
    <mergeCell ref="J8:N8"/>
    <mergeCell ref="J9:M9"/>
    <mergeCell ref="J10:M10"/>
    <mergeCell ref="M13:N13"/>
    <mergeCell ref="A1:R1"/>
    <mergeCell ref="A32:R32"/>
    <mergeCell ref="J6:L7"/>
    <mergeCell ref="A19:B19"/>
    <mergeCell ref="A24:B24"/>
    <mergeCell ref="A22:B22"/>
    <mergeCell ref="E53:G53"/>
    <mergeCell ref="H53:I53"/>
    <mergeCell ref="L53:M53"/>
    <mergeCell ref="A54:B54"/>
    <mergeCell ref="E54:G54"/>
    <mergeCell ref="A55:B55"/>
    <mergeCell ref="E55:G55"/>
    <mergeCell ref="A53:B53"/>
    <mergeCell ref="B57:R57"/>
    <mergeCell ref="A61:C61"/>
    <mergeCell ref="F61:N61"/>
    <mergeCell ref="A64:R64"/>
    <mergeCell ref="A65:R65"/>
    <mergeCell ref="A66:B66"/>
    <mergeCell ref="C66:D66"/>
    <mergeCell ref="A67:B67"/>
    <mergeCell ref="C67:H67"/>
    <mergeCell ref="J67:L67"/>
    <mergeCell ref="A68:B68"/>
    <mergeCell ref="C68:H68"/>
    <mergeCell ref="J68:L68"/>
    <mergeCell ref="A69:B69"/>
    <mergeCell ref="C69:H69"/>
    <mergeCell ref="J69:L70"/>
    <mergeCell ref="A70:B70"/>
    <mergeCell ref="C70:H70"/>
    <mergeCell ref="A71:B71"/>
    <mergeCell ref="C71:H71"/>
    <mergeCell ref="J71:N71"/>
    <mergeCell ref="A72:B72"/>
    <mergeCell ref="C72:H72"/>
    <mergeCell ref="J72:M72"/>
    <mergeCell ref="A73:B73"/>
    <mergeCell ref="C73:H73"/>
    <mergeCell ref="J73:M73"/>
    <mergeCell ref="A74:B74"/>
    <mergeCell ref="C74:H74"/>
    <mergeCell ref="A75:B75"/>
    <mergeCell ref="A76:B76"/>
    <mergeCell ref="M76:N76"/>
    <mergeCell ref="A77:B77"/>
    <mergeCell ref="A78:B78"/>
    <mergeCell ref="A79:B79"/>
    <mergeCell ref="A80:B80"/>
    <mergeCell ref="A82:B82"/>
    <mergeCell ref="A84:B84"/>
    <mergeCell ref="A85:B85"/>
    <mergeCell ref="E85:G85"/>
    <mergeCell ref="H85:I85"/>
    <mergeCell ref="L85:M85"/>
    <mergeCell ref="A86:B86"/>
    <mergeCell ref="E86:G86"/>
    <mergeCell ref="A87:B87"/>
    <mergeCell ref="E87:G87"/>
    <mergeCell ref="B89:R89"/>
    <mergeCell ref="A93:C93"/>
    <mergeCell ref="F93:N93"/>
    <mergeCell ref="A95:R95"/>
    <mergeCell ref="A96:R96"/>
    <mergeCell ref="A97:B97"/>
    <mergeCell ref="C97:D97"/>
    <mergeCell ref="A98:B98"/>
    <mergeCell ref="C98:H98"/>
    <mergeCell ref="J98:L98"/>
    <mergeCell ref="A99:B99"/>
    <mergeCell ref="C99:H99"/>
    <mergeCell ref="J99:L99"/>
    <mergeCell ref="A100:B100"/>
    <mergeCell ref="C100:H100"/>
    <mergeCell ref="J100:L101"/>
    <mergeCell ref="A101:B101"/>
    <mergeCell ref="C101:H101"/>
    <mergeCell ref="A102:B102"/>
    <mergeCell ref="C102:H102"/>
    <mergeCell ref="J102:N102"/>
    <mergeCell ref="A103:B103"/>
    <mergeCell ref="C103:H103"/>
    <mergeCell ref="J103:M103"/>
    <mergeCell ref="A104:B104"/>
    <mergeCell ref="C104:H104"/>
    <mergeCell ref="J104:M104"/>
    <mergeCell ref="A105:B105"/>
    <mergeCell ref="C105:H105"/>
    <mergeCell ref="A106:B106"/>
    <mergeCell ref="A107:B107"/>
    <mergeCell ref="M107:N107"/>
    <mergeCell ref="A108:B108"/>
    <mergeCell ref="A109:B109"/>
    <mergeCell ref="A110:B110"/>
    <mergeCell ref="A111:B111"/>
    <mergeCell ref="A113:B113"/>
    <mergeCell ref="A115:B115"/>
    <mergeCell ref="A116:B116"/>
    <mergeCell ref="E116:G116"/>
    <mergeCell ref="H116:I116"/>
    <mergeCell ref="L116:M116"/>
    <mergeCell ref="A117:B117"/>
    <mergeCell ref="E117:G117"/>
    <mergeCell ref="A118:B118"/>
    <mergeCell ref="E118:G118"/>
    <mergeCell ref="B120:R120"/>
    <mergeCell ref="A124:C124"/>
    <mergeCell ref="F124:N124"/>
    <mergeCell ref="A127:R127"/>
    <mergeCell ref="A128:R128"/>
    <mergeCell ref="A129:B129"/>
    <mergeCell ref="C129:D129"/>
    <mergeCell ref="A130:B130"/>
    <mergeCell ref="C130:H130"/>
    <mergeCell ref="J130:L130"/>
    <mergeCell ref="A131:B131"/>
    <mergeCell ref="C131:H131"/>
    <mergeCell ref="J131:L131"/>
    <mergeCell ref="A132:B132"/>
    <mergeCell ref="C132:H132"/>
    <mergeCell ref="J132:L133"/>
    <mergeCell ref="A133:B133"/>
    <mergeCell ref="C133:H133"/>
    <mergeCell ref="A134:B134"/>
    <mergeCell ref="C134:H134"/>
    <mergeCell ref="J134:N134"/>
    <mergeCell ref="A135:B135"/>
    <mergeCell ref="C135:H135"/>
    <mergeCell ref="J135:M135"/>
    <mergeCell ref="A136:B136"/>
    <mergeCell ref="C136:H136"/>
    <mergeCell ref="J136:M136"/>
    <mergeCell ref="A137:B137"/>
    <mergeCell ref="C137:H137"/>
    <mergeCell ref="A138:B138"/>
    <mergeCell ref="A139:B139"/>
    <mergeCell ref="M139:N139"/>
    <mergeCell ref="A140:B140"/>
    <mergeCell ref="A141:B141"/>
    <mergeCell ref="A142:B142"/>
    <mergeCell ref="A143:B143"/>
    <mergeCell ref="A145:B145"/>
    <mergeCell ref="A147:B147"/>
    <mergeCell ref="A148:B148"/>
    <mergeCell ref="E148:G148"/>
    <mergeCell ref="H148:I148"/>
    <mergeCell ref="L148:M148"/>
    <mergeCell ref="A149:B149"/>
    <mergeCell ref="E149:G149"/>
    <mergeCell ref="A150:B150"/>
    <mergeCell ref="E150:G150"/>
    <mergeCell ref="B152:R152"/>
    <mergeCell ref="A156:C156"/>
    <mergeCell ref="F156:N156"/>
    <mergeCell ref="A158:R158"/>
    <mergeCell ref="A159:R159"/>
    <mergeCell ref="A160:B160"/>
    <mergeCell ref="C160:D160"/>
    <mergeCell ref="A161:B161"/>
    <mergeCell ref="C161:H161"/>
    <mergeCell ref="J161:L161"/>
    <mergeCell ref="A162:B162"/>
    <mergeCell ref="C162:H162"/>
    <mergeCell ref="J162:L162"/>
    <mergeCell ref="A163:B163"/>
    <mergeCell ref="C163:H163"/>
    <mergeCell ref="J163:L164"/>
    <mergeCell ref="A164:B164"/>
    <mergeCell ref="C164:H164"/>
    <mergeCell ref="A165:B165"/>
    <mergeCell ref="C165:H165"/>
    <mergeCell ref="J165:N165"/>
    <mergeCell ref="A166:B166"/>
    <mergeCell ref="C166:H166"/>
    <mergeCell ref="J166:M166"/>
    <mergeCell ref="A167:B167"/>
    <mergeCell ref="C167:H167"/>
    <mergeCell ref="J167:M167"/>
    <mergeCell ref="A168:B168"/>
    <mergeCell ref="C168:H168"/>
    <mergeCell ref="A169:B169"/>
    <mergeCell ref="A170:B170"/>
    <mergeCell ref="M170:N170"/>
    <mergeCell ref="A171:B171"/>
    <mergeCell ref="A172:B172"/>
    <mergeCell ref="A173:B173"/>
    <mergeCell ref="A174:B174"/>
    <mergeCell ref="A176:B176"/>
    <mergeCell ref="A178:B178"/>
    <mergeCell ref="A179:B179"/>
    <mergeCell ref="E179:G179"/>
    <mergeCell ref="H179:I179"/>
    <mergeCell ref="L179:M179"/>
    <mergeCell ref="A180:B180"/>
    <mergeCell ref="E180:G180"/>
    <mergeCell ref="A181:B181"/>
    <mergeCell ref="E181:G181"/>
    <mergeCell ref="B183:R183"/>
    <mergeCell ref="A187:C187"/>
    <mergeCell ref="F187:N187"/>
    <mergeCell ref="A189:R189"/>
    <mergeCell ref="A190:R190"/>
    <mergeCell ref="A191:B191"/>
    <mergeCell ref="C191:D191"/>
    <mergeCell ref="A192:B192"/>
    <mergeCell ref="C192:H192"/>
    <mergeCell ref="J192:L192"/>
    <mergeCell ref="A193:B193"/>
    <mergeCell ref="C193:H193"/>
    <mergeCell ref="J193:L193"/>
    <mergeCell ref="A194:B194"/>
    <mergeCell ref="C194:H194"/>
    <mergeCell ref="J194:L195"/>
    <mergeCell ref="A195:B195"/>
    <mergeCell ref="C195:H195"/>
    <mergeCell ref="A196:B196"/>
    <mergeCell ref="C196:H196"/>
    <mergeCell ref="J196:N196"/>
    <mergeCell ref="A197:B197"/>
    <mergeCell ref="C197:H197"/>
    <mergeCell ref="J197:M197"/>
    <mergeCell ref="A198:B198"/>
    <mergeCell ref="C198:H198"/>
    <mergeCell ref="J198:M198"/>
    <mergeCell ref="A199:B199"/>
    <mergeCell ref="C199:H199"/>
    <mergeCell ref="A200:B200"/>
    <mergeCell ref="A201:B201"/>
    <mergeCell ref="M201:N201"/>
    <mergeCell ref="A202:B202"/>
    <mergeCell ref="A203:B203"/>
    <mergeCell ref="A204:B204"/>
    <mergeCell ref="A205:B205"/>
    <mergeCell ref="A207:B207"/>
    <mergeCell ref="A209:B209"/>
    <mergeCell ref="A210:B210"/>
    <mergeCell ref="E210:G210"/>
    <mergeCell ref="H210:I210"/>
    <mergeCell ref="L210:M210"/>
    <mergeCell ref="A211:B211"/>
    <mergeCell ref="E211:G211"/>
    <mergeCell ref="A212:B212"/>
    <mergeCell ref="E212:G212"/>
    <mergeCell ref="B214:R214"/>
    <mergeCell ref="A218:C218"/>
    <mergeCell ref="F218:N218"/>
    <mergeCell ref="A220:R220"/>
    <mergeCell ref="A221:R221"/>
    <mergeCell ref="A222:B222"/>
    <mergeCell ref="C222:D222"/>
    <mergeCell ref="A223:B223"/>
    <mergeCell ref="C223:H223"/>
    <mergeCell ref="J223:L223"/>
    <mergeCell ref="A224:B224"/>
    <mergeCell ref="C224:H224"/>
    <mergeCell ref="J224:L224"/>
    <mergeCell ref="A225:B225"/>
    <mergeCell ref="C225:H225"/>
    <mergeCell ref="J225:L226"/>
    <mergeCell ref="A226:B226"/>
    <mergeCell ref="C226:H226"/>
    <mergeCell ref="A227:B227"/>
    <mergeCell ref="C227:H227"/>
    <mergeCell ref="J227:N227"/>
    <mergeCell ref="A228:B228"/>
    <mergeCell ref="C228:H228"/>
    <mergeCell ref="J228:M228"/>
    <mergeCell ref="A229:B229"/>
    <mergeCell ref="C229:H229"/>
    <mergeCell ref="J229:M229"/>
    <mergeCell ref="A230:B230"/>
    <mergeCell ref="C230:H230"/>
    <mergeCell ref="A231:B231"/>
    <mergeCell ref="A232:B232"/>
    <mergeCell ref="M232:N232"/>
    <mergeCell ref="A233:B233"/>
    <mergeCell ref="A234:B234"/>
    <mergeCell ref="A235:B235"/>
    <mergeCell ref="A236:B236"/>
    <mergeCell ref="A238:B238"/>
    <mergeCell ref="A240:B240"/>
    <mergeCell ref="A241:B241"/>
    <mergeCell ref="B245:R245"/>
    <mergeCell ref="A249:C249"/>
    <mergeCell ref="F249:N249"/>
    <mergeCell ref="E241:G241"/>
    <mergeCell ref="H241:I241"/>
    <mergeCell ref="L241:M241"/>
    <mergeCell ref="A242:B242"/>
    <mergeCell ref="E242:G242"/>
    <mergeCell ref="A243:B243"/>
    <mergeCell ref="E243:G243"/>
  </mergeCells>
  <conditionalFormatting sqref="C13">
    <cfRule type="cellIs" priority="112" dxfId="2" operator="between">
      <formula>60</formula>
      <formula>100</formula>
    </cfRule>
    <cfRule type="cellIs" priority="115" dxfId="7" operator="between">
      <formula>60</formula>
      <formula>100</formula>
    </cfRule>
    <cfRule type="cellIs" priority="116" dxfId="1" operator="between">
      <formula>55</formula>
      <formula>59</formula>
    </cfRule>
    <cfRule type="iconSet" priority="120" dxfId="170">
      <iconSet iconSet="3TrafficLights2">
        <cfvo type="percent" val="0"/>
        <cfvo type="num" val="1"/>
        <cfvo type="num" val="60"/>
      </iconSet>
    </cfRule>
    <cfRule type="iconSet" priority="121" dxfId="170">
      <iconSet iconSet="3TrafficLights1">
        <cfvo type="percent" val="0"/>
        <cfvo type="num" val="0"/>
        <cfvo type="num" val="60"/>
      </iconSet>
    </cfRule>
    <cfRule type="cellIs" priority="127" dxfId="0" operator="equal">
      <formula>0</formula>
    </cfRule>
  </conditionalFormatting>
  <conditionalFormatting sqref="C12">
    <cfRule type="cellIs" priority="117" dxfId="2" operator="between">
      <formula>60</formula>
      <formula>100</formula>
    </cfRule>
    <cfRule type="cellIs" priority="118" dxfId="1" operator="between">
      <formula>55</formula>
      <formula>59</formula>
    </cfRule>
    <cfRule type="cellIs" priority="126" dxfId="0" operator="equal">
      <formula>0</formula>
    </cfRule>
    <cfRule type="iconSet" priority="119" dxfId="170">
      <iconSet iconSet="3TrafficLights2">
        <cfvo type="percent" val="0"/>
        <cfvo type="num" val="1"/>
        <cfvo type="num" val="60"/>
      </iconSet>
    </cfRule>
  </conditionalFormatting>
  <conditionalFormatting sqref="M4">
    <cfRule type="cellIs" priority="107" dxfId="2" operator="between">
      <formula>60</formula>
      <formula>100</formula>
    </cfRule>
    <cfRule type="cellIs" priority="108" dxfId="1" operator="between">
      <formula>55</formula>
      <formula>59</formula>
    </cfRule>
    <cfRule type="cellIs" priority="110" dxfId="0" operator="equal">
      <formula>0</formula>
    </cfRule>
    <cfRule type="iconSet" priority="106" dxfId="170">
      <iconSet iconSet="3TrafficLights2">
        <cfvo type="percent" val="0"/>
        <cfvo type="num" val="0"/>
        <cfvo type="num" val="1"/>
      </iconSet>
    </cfRule>
    <cfRule type="iconSet" priority="109" dxfId="170">
      <iconSet iconSet="3TrafficLights2">
        <cfvo type="percent" val="0"/>
        <cfvo type="num" val="1"/>
        <cfvo type="num" val="60"/>
      </iconSet>
    </cfRule>
  </conditionalFormatting>
  <conditionalFormatting sqref="C44">
    <cfRule type="cellIs" priority="96" dxfId="2" operator="between">
      <formula>60</formula>
      <formula>100</formula>
    </cfRule>
    <cfRule type="cellIs" priority="97" dxfId="7" operator="between">
      <formula>60</formula>
      <formula>100</formula>
    </cfRule>
    <cfRule type="cellIs" priority="98" dxfId="1" operator="between">
      <formula>55</formula>
      <formula>59</formula>
    </cfRule>
    <cfRule type="iconSet" priority="102" dxfId="170">
      <iconSet iconSet="3TrafficLights2">
        <cfvo type="percent" val="0"/>
        <cfvo type="num" val="1"/>
        <cfvo type="num" val="60"/>
      </iconSet>
    </cfRule>
    <cfRule type="iconSet" priority="103" dxfId="170">
      <iconSet iconSet="3TrafficLights1">
        <cfvo type="percent" val="0"/>
        <cfvo type="num" val="0"/>
        <cfvo type="num" val="60"/>
      </iconSet>
    </cfRule>
    <cfRule type="cellIs" priority="105" dxfId="0" operator="equal">
      <formula>0</formula>
    </cfRule>
  </conditionalFormatting>
  <conditionalFormatting sqref="C43">
    <cfRule type="cellIs" priority="99" dxfId="2" operator="between">
      <formula>60</formula>
      <formula>100</formula>
    </cfRule>
    <cfRule type="cellIs" priority="100" dxfId="1" operator="between">
      <formula>55</formula>
      <formula>59</formula>
    </cfRule>
    <cfRule type="cellIs" priority="104" dxfId="0" operator="equal">
      <formula>0</formula>
    </cfRule>
    <cfRule type="iconSet" priority="101" dxfId="170">
      <iconSet iconSet="3TrafficLights2">
        <cfvo type="percent" val="0"/>
        <cfvo type="num" val="1"/>
        <cfvo type="num" val="60"/>
      </iconSet>
    </cfRule>
  </conditionalFormatting>
  <conditionalFormatting sqref="M35">
    <cfRule type="cellIs" priority="92" dxfId="2" operator="between">
      <formula>60</formula>
      <formula>100</formula>
    </cfRule>
    <cfRule type="cellIs" priority="93" dxfId="1" operator="between">
      <formula>55</formula>
      <formula>59</formula>
    </cfRule>
    <cfRule type="cellIs" priority="95" dxfId="0" operator="equal">
      <formula>0</formula>
    </cfRule>
    <cfRule type="iconSet" priority="91" dxfId="170">
      <iconSet iconSet="3TrafficLights2">
        <cfvo type="percent" val="0"/>
        <cfvo type="num" val="0"/>
        <cfvo type="num" val="1"/>
      </iconSet>
    </cfRule>
    <cfRule type="iconSet" priority="94" dxfId="170">
      <iconSet iconSet="3TrafficLights2">
        <cfvo type="percent" val="0"/>
        <cfvo type="num" val="1"/>
        <cfvo type="num" val="60"/>
      </iconSet>
    </cfRule>
  </conditionalFormatting>
  <conditionalFormatting sqref="C76">
    <cfRule type="cellIs" priority="81" dxfId="2" operator="between">
      <formula>60</formula>
      <formula>100</formula>
    </cfRule>
    <cfRule type="cellIs" priority="82" dxfId="7" operator="between">
      <formula>60</formula>
      <formula>100</formula>
    </cfRule>
    <cfRule type="cellIs" priority="83" dxfId="1" operator="between">
      <formula>55</formula>
      <formula>59</formula>
    </cfRule>
    <cfRule type="iconSet" priority="87" dxfId="170">
      <iconSet iconSet="3TrafficLights2">
        <cfvo type="percent" val="0"/>
        <cfvo type="num" val="1"/>
        <cfvo type="num" val="60"/>
      </iconSet>
    </cfRule>
    <cfRule type="iconSet" priority="88" dxfId="170">
      <iconSet iconSet="3TrafficLights1">
        <cfvo type="percent" val="0"/>
        <cfvo type="num" val="0"/>
        <cfvo type="num" val="60"/>
      </iconSet>
    </cfRule>
    <cfRule type="cellIs" priority="90" dxfId="0" operator="equal">
      <formula>0</formula>
    </cfRule>
  </conditionalFormatting>
  <conditionalFormatting sqref="C75">
    <cfRule type="cellIs" priority="84" dxfId="2" operator="between">
      <formula>60</formula>
      <formula>100</formula>
    </cfRule>
    <cfRule type="cellIs" priority="85" dxfId="1" operator="between">
      <formula>55</formula>
      <formula>59</formula>
    </cfRule>
    <cfRule type="cellIs" priority="89" dxfId="0" operator="equal">
      <formula>0</formula>
    </cfRule>
    <cfRule type="iconSet" priority="86" dxfId="170">
      <iconSet iconSet="3TrafficLights2">
        <cfvo type="percent" val="0"/>
        <cfvo type="num" val="1"/>
        <cfvo type="num" val="60"/>
      </iconSet>
    </cfRule>
  </conditionalFormatting>
  <conditionalFormatting sqref="M67">
    <cfRule type="cellIs" priority="77" dxfId="2" operator="between">
      <formula>60</formula>
      <formula>100</formula>
    </cfRule>
    <cfRule type="cellIs" priority="78" dxfId="1" operator="between">
      <formula>55</formula>
      <formula>59</formula>
    </cfRule>
    <cfRule type="cellIs" priority="80" dxfId="0" operator="equal">
      <formula>0</formula>
    </cfRule>
    <cfRule type="iconSet" priority="76" dxfId="170">
      <iconSet iconSet="3TrafficLights2">
        <cfvo type="percent" val="0"/>
        <cfvo type="num" val="0"/>
        <cfvo type="num" val="1"/>
      </iconSet>
    </cfRule>
    <cfRule type="iconSet" priority="79" dxfId="170">
      <iconSet iconSet="3TrafficLights2">
        <cfvo type="percent" val="0"/>
        <cfvo type="num" val="1"/>
        <cfvo type="num" val="60"/>
      </iconSet>
    </cfRule>
  </conditionalFormatting>
  <conditionalFormatting sqref="C107">
    <cfRule type="cellIs" priority="66" dxfId="2" operator="between">
      <formula>60</formula>
      <formula>100</formula>
    </cfRule>
    <cfRule type="cellIs" priority="67" dxfId="7" operator="between">
      <formula>60</formula>
      <formula>100</formula>
    </cfRule>
    <cfRule type="cellIs" priority="68" dxfId="1" operator="between">
      <formula>55</formula>
      <formula>59</formula>
    </cfRule>
    <cfRule type="iconSet" priority="72" dxfId="170">
      <iconSet iconSet="3TrafficLights2">
        <cfvo type="percent" val="0"/>
        <cfvo type="num" val="1"/>
        <cfvo type="num" val="60"/>
      </iconSet>
    </cfRule>
    <cfRule type="iconSet" priority="73" dxfId="170">
      <iconSet iconSet="3TrafficLights1">
        <cfvo type="percent" val="0"/>
        <cfvo type="num" val="0"/>
        <cfvo type="num" val="60"/>
      </iconSet>
    </cfRule>
    <cfRule type="cellIs" priority="75" dxfId="0" operator="equal">
      <formula>0</formula>
    </cfRule>
  </conditionalFormatting>
  <conditionalFormatting sqref="C106">
    <cfRule type="cellIs" priority="69" dxfId="2" operator="between">
      <formula>60</formula>
      <formula>100</formula>
    </cfRule>
    <cfRule type="cellIs" priority="70" dxfId="1" operator="between">
      <formula>55</formula>
      <formula>59</formula>
    </cfRule>
    <cfRule type="cellIs" priority="74" dxfId="0" operator="equal">
      <formula>0</formula>
    </cfRule>
    <cfRule type="iconSet" priority="71" dxfId="170">
      <iconSet iconSet="3TrafficLights2">
        <cfvo type="percent" val="0"/>
        <cfvo type="num" val="1"/>
        <cfvo type="num" val="60"/>
      </iconSet>
    </cfRule>
  </conditionalFormatting>
  <conditionalFormatting sqref="M98">
    <cfRule type="cellIs" priority="62" dxfId="2" operator="between">
      <formula>60</formula>
      <formula>100</formula>
    </cfRule>
    <cfRule type="cellIs" priority="63" dxfId="1" operator="between">
      <formula>55</formula>
      <formula>59</formula>
    </cfRule>
    <cfRule type="cellIs" priority="65" dxfId="0" operator="equal">
      <formula>0</formula>
    </cfRule>
    <cfRule type="iconSet" priority="61" dxfId="170">
      <iconSet iconSet="3TrafficLights2">
        <cfvo type="percent" val="0"/>
        <cfvo type="num" val="0"/>
        <cfvo type="num" val="1"/>
      </iconSet>
    </cfRule>
    <cfRule type="iconSet" priority="64" dxfId="170">
      <iconSet iconSet="3TrafficLights2">
        <cfvo type="percent" val="0"/>
        <cfvo type="num" val="1"/>
        <cfvo type="num" val="60"/>
      </iconSet>
    </cfRule>
  </conditionalFormatting>
  <conditionalFormatting sqref="C139">
    <cfRule type="cellIs" priority="51" dxfId="2" operator="between">
      <formula>60</formula>
      <formula>100</formula>
    </cfRule>
    <cfRule type="cellIs" priority="52" dxfId="7" operator="between">
      <formula>60</formula>
      <formula>100</formula>
    </cfRule>
    <cfRule type="cellIs" priority="53" dxfId="1" operator="between">
      <formula>55</formula>
      <formula>59</formula>
    </cfRule>
    <cfRule type="iconSet" priority="57" dxfId="170">
      <iconSet iconSet="3TrafficLights2">
        <cfvo type="percent" val="0"/>
        <cfvo type="num" val="1"/>
        <cfvo type="num" val="60"/>
      </iconSet>
    </cfRule>
    <cfRule type="iconSet" priority="58" dxfId="170">
      <iconSet iconSet="3TrafficLights1">
        <cfvo type="percent" val="0"/>
        <cfvo type="num" val="0"/>
        <cfvo type="num" val="60"/>
      </iconSet>
    </cfRule>
    <cfRule type="cellIs" priority="60" dxfId="0" operator="equal">
      <formula>0</formula>
    </cfRule>
  </conditionalFormatting>
  <conditionalFormatting sqref="C138">
    <cfRule type="cellIs" priority="54" dxfId="2" operator="between">
      <formula>60</formula>
      <formula>100</formula>
    </cfRule>
    <cfRule type="cellIs" priority="55" dxfId="1" operator="between">
      <formula>55</formula>
      <formula>59</formula>
    </cfRule>
    <cfRule type="cellIs" priority="59" dxfId="0" operator="equal">
      <formula>0</formula>
    </cfRule>
    <cfRule type="iconSet" priority="56" dxfId="170">
      <iconSet iconSet="3TrafficLights2">
        <cfvo type="percent" val="0"/>
        <cfvo type="num" val="1"/>
        <cfvo type="num" val="60"/>
      </iconSet>
    </cfRule>
  </conditionalFormatting>
  <conditionalFormatting sqref="M130">
    <cfRule type="cellIs" priority="47" dxfId="2" operator="between">
      <formula>60</formula>
      <formula>100</formula>
    </cfRule>
    <cfRule type="cellIs" priority="48" dxfId="1" operator="between">
      <formula>55</formula>
      <formula>59</formula>
    </cfRule>
    <cfRule type="cellIs" priority="50" dxfId="0" operator="equal">
      <formula>0</formula>
    </cfRule>
    <cfRule type="iconSet" priority="46" dxfId="170">
      <iconSet iconSet="3TrafficLights2">
        <cfvo type="percent" val="0"/>
        <cfvo type="num" val="0"/>
        <cfvo type="num" val="1"/>
      </iconSet>
    </cfRule>
    <cfRule type="iconSet" priority="49" dxfId="170">
      <iconSet iconSet="3TrafficLights2">
        <cfvo type="percent" val="0"/>
        <cfvo type="num" val="1"/>
        <cfvo type="num" val="60"/>
      </iconSet>
    </cfRule>
  </conditionalFormatting>
  <conditionalFormatting sqref="C170">
    <cfRule type="cellIs" priority="36" dxfId="2" operator="between">
      <formula>60</formula>
      <formula>100</formula>
    </cfRule>
    <cfRule type="cellIs" priority="37" dxfId="7" operator="between">
      <formula>60</formula>
      <formula>100</formula>
    </cfRule>
    <cfRule type="cellIs" priority="38" dxfId="1" operator="between">
      <formula>55</formula>
      <formula>59</formula>
    </cfRule>
    <cfRule type="iconSet" priority="42" dxfId="170">
      <iconSet iconSet="3TrafficLights2">
        <cfvo type="percent" val="0"/>
        <cfvo type="num" val="1"/>
        <cfvo type="num" val="60"/>
      </iconSet>
    </cfRule>
    <cfRule type="iconSet" priority="43" dxfId="170">
      <iconSet iconSet="3TrafficLights1">
        <cfvo type="percent" val="0"/>
        <cfvo type="num" val="0"/>
        <cfvo type="num" val="60"/>
      </iconSet>
    </cfRule>
    <cfRule type="cellIs" priority="45" dxfId="0" operator="equal">
      <formula>0</formula>
    </cfRule>
  </conditionalFormatting>
  <conditionalFormatting sqref="C169">
    <cfRule type="cellIs" priority="39" dxfId="2" operator="between">
      <formula>60</formula>
      <formula>100</formula>
    </cfRule>
    <cfRule type="cellIs" priority="40" dxfId="1" operator="between">
      <formula>55</formula>
      <formula>59</formula>
    </cfRule>
    <cfRule type="cellIs" priority="44" dxfId="0" operator="equal">
      <formula>0</formula>
    </cfRule>
    <cfRule type="iconSet" priority="41" dxfId="170">
      <iconSet iconSet="3TrafficLights2">
        <cfvo type="percent" val="0"/>
        <cfvo type="num" val="1"/>
        <cfvo type="num" val="60"/>
      </iconSet>
    </cfRule>
  </conditionalFormatting>
  <conditionalFormatting sqref="M161">
    <cfRule type="cellIs" priority="32" dxfId="2" operator="between">
      <formula>60</formula>
      <formula>100</formula>
    </cfRule>
    <cfRule type="cellIs" priority="33" dxfId="1" operator="between">
      <formula>55</formula>
      <formula>59</formula>
    </cfRule>
    <cfRule type="cellIs" priority="35" dxfId="0" operator="equal">
      <formula>0</formula>
    </cfRule>
    <cfRule type="iconSet" priority="31" dxfId="170">
      <iconSet iconSet="3TrafficLights2">
        <cfvo type="percent" val="0"/>
        <cfvo type="num" val="0"/>
        <cfvo type="num" val="1"/>
      </iconSet>
    </cfRule>
    <cfRule type="iconSet" priority="34" dxfId="170">
      <iconSet iconSet="3TrafficLights2">
        <cfvo type="percent" val="0"/>
        <cfvo type="num" val="1"/>
        <cfvo type="num" val="60"/>
      </iconSet>
    </cfRule>
  </conditionalFormatting>
  <conditionalFormatting sqref="C201">
    <cfRule type="cellIs" priority="21" dxfId="2" operator="between">
      <formula>60</formula>
      <formula>100</formula>
    </cfRule>
    <cfRule type="cellIs" priority="22" dxfId="7" operator="between">
      <formula>60</formula>
      <formula>100</formula>
    </cfRule>
    <cfRule type="cellIs" priority="23" dxfId="1" operator="between">
      <formula>55</formula>
      <formula>59</formula>
    </cfRule>
    <cfRule type="iconSet" priority="27" dxfId="170">
      <iconSet iconSet="3TrafficLights2">
        <cfvo type="percent" val="0"/>
        <cfvo type="num" val="1"/>
        <cfvo type="num" val="60"/>
      </iconSet>
    </cfRule>
    <cfRule type="iconSet" priority="28" dxfId="170">
      <iconSet iconSet="3TrafficLights1">
        <cfvo type="percent" val="0"/>
        <cfvo type="num" val="0"/>
        <cfvo type="num" val="60"/>
      </iconSet>
    </cfRule>
    <cfRule type="cellIs" priority="30" dxfId="0" operator="equal">
      <formula>0</formula>
    </cfRule>
  </conditionalFormatting>
  <conditionalFormatting sqref="C200">
    <cfRule type="cellIs" priority="24" dxfId="2" operator="between">
      <formula>60</formula>
      <formula>100</formula>
    </cfRule>
    <cfRule type="cellIs" priority="25" dxfId="1" operator="between">
      <formula>55</formula>
      <formula>59</formula>
    </cfRule>
    <cfRule type="cellIs" priority="29" dxfId="0" operator="equal">
      <formula>0</formula>
    </cfRule>
    <cfRule type="iconSet" priority="26" dxfId="170">
      <iconSet iconSet="3TrafficLights2">
        <cfvo type="percent" val="0"/>
        <cfvo type="num" val="1"/>
        <cfvo type="num" val="60"/>
      </iconSet>
    </cfRule>
  </conditionalFormatting>
  <conditionalFormatting sqref="M192">
    <cfRule type="cellIs" priority="17" dxfId="2" operator="between">
      <formula>60</formula>
      <formula>100</formula>
    </cfRule>
    <cfRule type="cellIs" priority="18" dxfId="1" operator="between">
      <formula>55</formula>
      <formula>59</formula>
    </cfRule>
    <cfRule type="cellIs" priority="20" dxfId="0" operator="equal">
      <formula>0</formula>
    </cfRule>
    <cfRule type="iconSet" priority="16" dxfId="170">
      <iconSet iconSet="3TrafficLights2">
        <cfvo type="percent" val="0"/>
        <cfvo type="num" val="0"/>
        <cfvo type="num" val="1"/>
      </iconSet>
    </cfRule>
    <cfRule type="iconSet" priority="19" dxfId="170">
      <iconSet iconSet="3TrafficLights2">
        <cfvo type="percent" val="0"/>
        <cfvo type="num" val="1"/>
        <cfvo type="num" val="60"/>
      </iconSet>
    </cfRule>
  </conditionalFormatting>
  <conditionalFormatting sqref="C232">
    <cfRule type="cellIs" priority="6" dxfId="2" operator="between">
      <formula>60</formula>
      <formula>100</formula>
    </cfRule>
    <cfRule type="cellIs" priority="7" dxfId="7" operator="between">
      <formula>60</formula>
      <formula>100</formula>
    </cfRule>
    <cfRule type="cellIs" priority="8" dxfId="1" operator="between">
      <formula>55</formula>
      <formula>59</formula>
    </cfRule>
    <cfRule type="iconSet" priority="12" dxfId="170">
      <iconSet iconSet="3TrafficLights2">
        <cfvo type="percent" val="0"/>
        <cfvo type="num" val="1"/>
        <cfvo type="num" val="60"/>
      </iconSet>
    </cfRule>
    <cfRule type="iconSet" priority="13" dxfId="170">
      <iconSet iconSet="3TrafficLights1">
        <cfvo type="percent" val="0"/>
        <cfvo type="num" val="0"/>
        <cfvo type="num" val="60"/>
      </iconSet>
    </cfRule>
    <cfRule type="cellIs" priority="15" dxfId="0" operator="equal">
      <formula>0</formula>
    </cfRule>
  </conditionalFormatting>
  <conditionalFormatting sqref="C231">
    <cfRule type="cellIs" priority="9" dxfId="2" operator="between">
      <formula>60</formula>
      <formula>100</formula>
    </cfRule>
    <cfRule type="cellIs" priority="10" dxfId="1" operator="between">
      <formula>55</formula>
      <formula>59</formula>
    </cfRule>
    <cfRule type="cellIs" priority="14" dxfId="0" operator="equal">
      <formula>0</formula>
    </cfRule>
    <cfRule type="iconSet" priority="11" dxfId="170">
      <iconSet iconSet="3TrafficLights2">
        <cfvo type="percent" val="0"/>
        <cfvo type="num" val="1"/>
        <cfvo type="num" val="60"/>
      </iconSet>
    </cfRule>
  </conditionalFormatting>
  <conditionalFormatting sqref="M22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22">
    <dataValidation allowBlank="1" showInputMessage="1" showErrorMessage="1" promptTitle="HORA DE SALIDA" prompt="Ingrese la hora en que salen los estudiantes de primaria" sqref="O7 O38 O70 O101 O133 O164 O195 O226"/>
    <dataValidation allowBlank="1" showInputMessage="1" showErrorMessage="1" promptTitle="HORA DE INGRESO" prompt="Ingrese la hora en que entran los estudiantes de primaria" sqref="N7 N38 N70 N101 N133 N164 N195 N226"/>
    <dataValidation allowBlank="1" showInputMessage="1" showErrorMessage="1" promptTitle="HORA DE INGRESO" prompt="Ingrese la hora en que entran los estudiantes de preescolar" sqref="N6 N37 N69 N100 N132 N163 N194 N225"/>
    <dataValidation allowBlank="1" showInputMessage="1" showErrorMessage="1" promptTitle="HORA DE SALIDA" prompt="Ingrese la hora en que salen los estudiantes de preescolar" sqref="O6 O37 O69 O100 O132 O163 O194 O225"/>
    <dataValidation allowBlank="1" showInputMessage="1" showErrorMessage="1" promptTitle="MINUTOS DE DESCANSO" prompt="Ingrese el número de minutos de descanso&#10;" sqref="P6:P8 P37:P39 P69:P71 P100:P102 P132:P134 P163:P165 P194:P196 P225:P227"/>
    <dataValidation allowBlank="1" showInputMessage="1" showErrorMessage="1" promptTitle="DATO OBLIGATORIO" prompt="Dato obligatorio para continuar." sqref="Q9:Q12 Q40:Q43 Q72:Q75 Q103:Q106 Q135:Q138 Q166:Q169 Q197:Q200 Q228:Q231"/>
    <dataValidation allowBlank="1" showInputMessage="1" showErrorMessage="1" promptTitle="DATO OBLIGATORIO" prompt="Ingresar el área total para espacios tipo A (aulas de clase) de toda la sede." sqref="O13 O44 O76 O107 O139 O170 O201 O232"/>
    <dataValidation type="whole" allowBlank="1" showInputMessage="1" showErrorMessage="1" promptTitle="DATO OBLIGATORIO" prompt="Número total de periodos para preescolar en la semana." errorTitle="ERROR" error="El valor debe estar entre 20 o 25." sqref="N9 N40 N72 N103 N135 N166 N197 N228">
      <formula1>20</formula1>
      <formula2>30</formula2>
    </dataValidation>
    <dataValidation allowBlank="1" showInputMessage="1" showErrorMessage="1" promptTitle="DATO OBLIGATORIO" prompt="Número total de la matrícula por nivel (preescolar-primaria) o por grado escolar." sqref="C16 C47 C79 C110 C142 C173 C204 C235"/>
    <dataValidation allowBlank="1" showInputMessage="1" showErrorMessage="1" promptTitle="DATO OBLIGATORIO" prompt="Número de grupos por cada grado." sqref="C15:H15 C46:H46 C78:H78 C109:H109 C141:H141 C172:H172 C203:H203 C234:H234"/>
    <dataValidation allowBlank="1" showInputMessage="1" showErrorMessage="1" promptTitle="DATO OBLIGATORIO" prompt="Nombre de la sede como aparece en el DUE." sqref="C8:H8 C39:H39 C71:H71 C102:H102 C134:H134 C165:H165 C196:H196 C227:H227"/>
    <dataValidation allowBlank="1" showInputMessage="1" showErrorMessage="1" promptTitle="DATO OBLIGATORIO" prompt="Código DANE de la sede." sqref="C6:H6 C37:H37 C69:H69 C100:H100 C132:H132 C163:H163 C194:H194 C225:H225"/>
    <dataValidation allowBlank="1" showInputMessage="1" showErrorMessage="1" promptTitle="DATO OBLIGATORIO" prompt="Marque con X" sqref="C9:H10 C40:H41 C72:H73 C103:H104 C135:H136 C166:H167 C197:H198 C228:H229"/>
    <dataValidation type="whole" allowBlank="1" showInputMessage="1" showErrorMessage="1" promptTitle="DATO OBLIGATORIO" prompt="Número total de periodos en la semana para primaria." errorTitle="ERROR" error="El valor debe estar entre 20 o 25." sqref="N10 N41 N73 N104 N136 N167 N198 N229">
      <formula1>20</formula1>
      <formula2>30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4 M35 M67 M98 M130 M161 M192 M223">
      <formula1>1</formula1>
      <formula2>2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3 C44 C76 C107 C139 C170 C201 C23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superior a cero (0) e inferior a sesenta (60)" sqref="C12 C43 C75 C106 C138 C169 C200 C231">
      <formula1>1</formula1>
      <formula2>60</formula2>
    </dataValidation>
    <dataValidation allowBlank="1" showErrorMessage="1" promptTitle="MINUTOS DE DESCANSO" prompt="Ingrese el número de minutos de descanso&#10;" sqref="Q5:R8 P9:P11 P18 Q36:R39 P40:P42 P49 Q68:R71 P72:P74 P81 Q99:R102 P103:P105 P112 Q131:R134 P135:P137 P144 Q162:R165 P166:P168 P175 Q193:R196 P197:P199 P206 Q224:R227 P228:P230 P237"/>
    <dataValidation allowBlank="1" showInputMessage="1" showErrorMessage="1" promptTitle="DATO OBLIGATORIO" prompt="Número total de la matrícula por grado escolar." sqref="D16 F16:H16 D47 F47:H47 D79 F79:H79 D110 F110:H110 D142 F142:H142 D173 F173:H173 D204 F204:H204 D235 F235:H235"/>
    <dataValidation allowBlank="1" showInputMessage="1" showErrorMessage="1" promptTitle="DATO OBLIGATORIO" prompt="Número total de la matrícula por grado escolar" sqref="E16 E47 E79 E110 E142 E173 E204 E235"/>
    <dataValidation allowBlank="1" showInputMessage="1" showErrorMessage="1" promptTitle="DATO OBLIGATORIO" prompt="Ingrese el número de docentes actuales para preescolar" sqref="C19 C50 C82 C113 C145 C176 C207 C238"/>
    <dataValidation allowBlank="1" showInputMessage="1" showErrorMessage="1" promptTitle="DATO OBLIGATORIO" prompt="Ingrese el número de docentes actuales en primaria" sqref="C21 C52 C84 C115 C147 C178 C209 C240"/>
  </dataValidations>
  <printOptions/>
  <pageMargins left="0.7" right="0.35714285714285715" top="0.4318181818181818" bottom="0.42857142857142855" header="0.3" footer="0.3"/>
  <pageSetup horizontalDpi="600" verticalDpi="600" orientation="portrait" scale="40" r:id="rId1"/>
  <headerFooter>
    <oddHeader>&amp;CMATRIZ PARA EL CÁLCULO DE NECESIDADES DOCENTES POR ESTABLECIMIENTO EDUCATIVO</oddHeader>
    <oddFooter>&amp;R&amp;12&amp;P</oddFooter>
  </headerFooter>
  <rowBreaks count="6" manualBreakCount="6">
    <brk id="31" max="255" man="1"/>
    <brk id="63" max="255" man="1"/>
    <brk id="94" max="255" man="1"/>
    <brk id="126" max="255" man="1"/>
    <brk id="157" max="255" man="1"/>
    <brk id="1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41"/>
  <sheetViews>
    <sheetView tabSelected="1" zoomScale="70" zoomScaleNormal="70" workbookViewId="0" topLeftCell="A10">
      <selection activeCell="L15" sqref="L15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9.8515625" style="170" customWidth="1"/>
    <col min="5" max="11" width="9.8515625" style="160" customWidth="1"/>
    <col min="12" max="12" width="13.140625" style="160" customWidth="1"/>
    <col min="13" max="13" width="13.7109375" style="160" customWidth="1"/>
    <col min="14" max="14" width="13.140625" style="160" customWidth="1"/>
    <col min="15" max="15" width="12.28125" style="160" customWidth="1"/>
    <col min="16" max="16" width="10.140625" style="160" customWidth="1"/>
    <col min="17" max="17" width="12.00390625" style="160" customWidth="1"/>
    <col min="18" max="18" width="13.57421875" style="160" customWidth="1"/>
    <col min="19" max="19" width="11.421875" style="166" customWidth="1"/>
    <col min="20" max="16384" width="11.421875" style="160" customWidth="1"/>
  </cols>
  <sheetData>
    <row r="1" spans="1:19" s="153" customFormat="1" ht="35.25" customHeight="1">
      <c r="A1" s="279" t="s">
        <v>197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61"/>
      <c r="P1" s="261"/>
      <c r="Q1" s="261"/>
      <c r="R1" s="261"/>
      <c r="S1" s="152"/>
    </row>
    <row r="2" spans="1:19" s="153" customFormat="1" ht="15.75">
      <c r="A2" s="286"/>
      <c r="B2" s="287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2"/>
    </row>
    <row r="3" spans="1:19" s="153" customFormat="1" ht="23.25" customHeight="1">
      <c r="A3" s="288" t="s">
        <v>1</v>
      </c>
      <c r="B3" s="288"/>
      <c r="C3" s="289">
        <v>2012</v>
      </c>
      <c r="D3" s="28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52"/>
    </row>
    <row r="4" spans="1:18" s="153" customFormat="1" ht="33.75" customHeight="1">
      <c r="A4" s="288" t="s">
        <v>2</v>
      </c>
      <c r="B4" s="288"/>
      <c r="C4" s="290"/>
      <c r="D4" s="290"/>
      <c r="E4" s="290"/>
      <c r="F4" s="290"/>
      <c r="G4" s="290"/>
      <c r="H4" s="290"/>
      <c r="J4" s="141"/>
      <c r="K4" s="141"/>
      <c r="L4" s="141"/>
      <c r="M4" s="30"/>
      <c r="N4" s="30"/>
      <c r="O4" s="30"/>
      <c r="P4" s="30"/>
      <c r="Q4" s="30"/>
      <c r="R4" s="30"/>
    </row>
    <row r="5" spans="1:17" s="153" customFormat="1" ht="31.5" customHeight="1">
      <c r="A5" s="288" t="s">
        <v>3</v>
      </c>
      <c r="B5" s="288"/>
      <c r="C5" s="291"/>
      <c r="D5" s="291"/>
      <c r="E5" s="291"/>
      <c r="F5" s="291"/>
      <c r="G5" s="291"/>
      <c r="H5" s="291"/>
      <c r="J5" s="142"/>
      <c r="K5" s="142"/>
      <c r="L5" s="142"/>
      <c r="M5" s="140"/>
      <c r="N5" s="140"/>
      <c r="O5" s="143"/>
      <c r="P5" s="143"/>
      <c r="Q5" s="156"/>
    </row>
    <row r="6" spans="1:17" s="153" customFormat="1" ht="31.5" customHeight="1">
      <c r="A6" s="288" t="s">
        <v>4</v>
      </c>
      <c r="B6" s="288"/>
      <c r="C6" s="301"/>
      <c r="D6" s="302"/>
      <c r="E6" s="302"/>
      <c r="F6" s="302"/>
      <c r="G6" s="302"/>
      <c r="H6" s="303"/>
      <c r="J6" s="144"/>
      <c r="K6" s="144"/>
      <c r="L6" s="144"/>
      <c r="M6" s="140"/>
      <c r="N6" s="140"/>
      <c r="O6" s="143"/>
      <c r="P6" s="143"/>
      <c r="Q6" s="262"/>
    </row>
    <row r="7" spans="1:17" s="153" customFormat="1" ht="52.5" customHeight="1">
      <c r="A7" s="297" t="s">
        <v>155</v>
      </c>
      <c r="B7" s="298"/>
      <c r="C7" s="293"/>
      <c r="D7" s="293"/>
      <c r="E7" s="293"/>
      <c r="F7" s="293"/>
      <c r="G7" s="293"/>
      <c r="H7" s="293"/>
      <c r="J7" s="144"/>
      <c r="K7" s="144"/>
      <c r="L7" s="144"/>
      <c r="M7" s="140"/>
      <c r="N7" s="140"/>
      <c r="O7" s="143"/>
      <c r="P7" s="143"/>
      <c r="Q7" s="262"/>
    </row>
    <row r="8" spans="1:17" s="153" customFormat="1" ht="52.5" customHeight="1">
      <c r="A8" s="297" t="s">
        <v>153</v>
      </c>
      <c r="B8" s="298"/>
      <c r="C8" s="145"/>
      <c r="D8" s="299" t="s">
        <v>154</v>
      </c>
      <c r="E8" s="299"/>
      <c r="F8" s="299"/>
      <c r="G8" s="146"/>
      <c r="H8" s="215"/>
      <c r="J8" s="144"/>
      <c r="K8" s="144"/>
      <c r="L8" s="144"/>
      <c r="M8" s="140"/>
      <c r="N8" s="140"/>
      <c r="O8" s="143"/>
      <c r="P8" s="143"/>
      <c r="Q8" s="262"/>
    </row>
    <row r="9" spans="1:17" s="153" customFormat="1" ht="37.5" customHeight="1">
      <c r="A9" s="288" t="s">
        <v>5</v>
      </c>
      <c r="B9" s="288"/>
      <c r="C9" s="294"/>
      <c r="D9" s="295"/>
      <c r="E9" s="295"/>
      <c r="F9" s="295"/>
      <c r="G9" s="295"/>
      <c r="H9" s="296"/>
      <c r="J9" s="144"/>
      <c r="K9" s="144"/>
      <c r="L9" s="144"/>
      <c r="M9" s="140"/>
      <c r="N9" s="140"/>
      <c r="O9" s="143"/>
      <c r="P9" s="143"/>
      <c r="Q9" s="262"/>
    </row>
    <row r="10" spans="1:19" s="153" customFormat="1" ht="27" customHeight="1">
      <c r="A10" s="285" t="s">
        <v>6</v>
      </c>
      <c r="B10" s="285"/>
      <c r="C10" s="294"/>
      <c r="D10" s="295"/>
      <c r="E10" s="295"/>
      <c r="F10" s="295"/>
      <c r="G10" s="295"/>
      <c r="H10" s="296"/>
      <c r="L10" s="29"/>
      <c r="M10" s="29"/>
      <c r="N10" s="29"/>
      <c r="O10" s="29"/>
      <c r="P10" s="29"/>
      <c r="Q10" s="29"/>
      <c r="R10" s="29"/>
      <c r="S10" s="152"/>
    </row>
    <row r="11" spans="1:19" s="153" customFormat="1" ht="36.75" customHeight="1">
      <c r="A11" s="288" t="s">
        <v>7</v>
      </c>
      <c r="B11" s="288"/>
      <c r="C11" s="291"/>
      <c r="D11" s="291"/>
      <c r="E11" s="291"/>
      <c r="F11" s="291"/>
      <c r="G11" s="291"/>
      <c r="H11" s="291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152"/>
    </row>
    <row r="12" spans="1:19" s="153" customFormat="1" ht="36.75" customHeight="1">
      <c r="A12" s="37"/>
      <c r="B12" s="37"/>
      <c r="C12" s="51"/>
      <c r="D12" s="51"/>
      <c r="E12" s="51"/>
      <c r="F12" s="51"/>
      <c r="G12" s="51"/>
      <c r="H12" s="51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23" ht="33" customHeight="1">
      <c r="A13" s="304" t="s">
        <v>156</v>
      </c>
      <c r="B13" s="304"/>
      <c r="C13" s="147" t="s">
        <v>10</v>
      </c>
      <c r="D13" s="147" t="s">
        <v>11</v>
      </c>
      <c r="E13" s="157" t="s">
        <v>12</v>
      </c>
      <c r="F13" s="157" t="s">
        <v>13</v>
      </c>
      <c r="G13" s="157" t="s">
        <v>14</v>
      </c>
      <c r="H13" s="157" t="s">
        <v>15</v>
      </c>
      <c r="I13" s="157" t="s">
        <v>16</v>
      </c>
      <c r="J13" s="157" t="s">
        <v>17</v>
      </c>
      <c r="K13" s="157" t="s">
        <v>18</v>
      </c>
      <c r="L13" s="157" t="s">
        <v>19</v>
      </c>
      <c r="M13" s="157" t="s">
        <v>20</v>
      </c>
      <c r="N13" s="156"/>
      <c r="O13" s="29"/>
      <c r="P13" s="29"/>
      <c r="Q13" s="158"/>
      <c r="R13" s="158"/>
      <c r="S13" s="158"/>
      <c r="T13" s="158"/>
      <c r="U13" s="158"/>
      <c r="V13" s="158"/>
      <c r="W13" s="156"/>
    </row>
    <row r="14" spans="1:23" ht="24.75" customHeight="1">
      <c r="A14" s="284" t="s">
        <v>21</v>
      </c>
      <c r="B14" s="284"/>
      <c r="C14" s="182">
        <f>+'SEDE A '!C16+'SEDE B'!C16+'SEDE C'!C16+'SEDE D'!C16+'SEDE E'!C16+'SEDE F'!C16+'SEDE G'!C16+'SEDE H'!C16+'SEDE XX'!C15+'SEDE XX'!C46+'SEDE XX'!C78+'SEDE XX'!C109+'SEDE XX'!C141+'SEDE XX'!C172+'SEDE XX'!C203+'SEDE XX'!C234</f>
        <v>0</v>
      </c>
      <c r="D14" s="182">
        <f>+'SEDE A '!D16+'SEDE B'!D16+'SEDE C'!D16+'SEDE D'!D16+'SEDE E'!D16+'SEDE F'!D16+'SEDE G'!D16+'SEDE H'!D16+'SEDE XX'!I15+'SEDE XX'!I46+'SEDE XX'!I78+'SEDE XX'!I109+'SEDE XX'!I141+'SEDE XX'!I172+'SEDE XX'!I203+'SEDE XX'!I234</f>
        <v>0</v>
      </c>
      <c r="E14" s="182">
        <f>+'SEDE A '!E16+'SEDE B'!E16+'SEDE C'!E16+'SEDE D'!E16+'SEDE E'!E16+'SEDE F'!E16+'SEDE G'!E16+'SEDE H'!E16</f>
        <v>5</v>
      </c>
      <c r="F14" s="182">
        <f>+'SEDE A '!F16+'SEDE B'!F16+'SEDE C'!F16+'SEDE D'!F16+'SEDE E'!F16+'SEDE F'!F16+'SEDE G'!F16+'SEDE H'!F16</f>
        <v>5</v>
      </c>
      <c r="G14" s="182">
        <f>+'SEDE A '!G16+'SEDE B'!G16+'SEDE C'!G16+'SEDE D'!G16+'SEDE E'!G16+'SEDE F'!G16+'SEDE G'!G16+'SEDE H'!G16</f>
        <v>5</v>
      </c>
      <c r="H14" s="182">
        <f>+'SEDE A '!H16+'SEDE B'!H16+'SEDE C'!H16+'SEDE D'!H16+'SEDE E'!H16+'SEDE F'!H16+'SEDE G'!H16+'SEDE H'!H16</f>
        <v>5</v>
      </c>
      <c r="I14" s="182">
        <f>+'SEDE A '!I16+'SEDE B'!I16+'SEDE C'!I16+'SEDE D'!I16+'SEDE E'!I16+'SEDE F'!I16+'SEDE G'!I16+'SEDE H'!I16</f>
        <v>5</v>
      </c>
      <c r="J14" s="182">
        <f>+'SEDE A '!J16+'SEDE B'!J16+'SEDE C'!J16+'SEDE D'!J16+'SEDE E'!J16+'SEDE F'!J16+'SEDE G'!J16+'SEDE H'!J16</f>
        <v>5</v>
      </c>
      <c r="K14" s="182">
        <f>+'SEDE A '!K16+'SEDE B'!K16+'SEDE C'!K16+'SEDE D'!K16+'SEDE E'!K16+'SEDE F'!K16+'SEDE G'!K16+'SEDE H'!K16</f>
        <v>5</v>
      </c>
      <c r="L14" s="182">
        <f>+'SEDE A '!L16+'SEDE B'!L16+'SEDE C'!L16+'SEDE D'!L16+'SEDE E'!L16+'SEDE F'!L16+'SEDE G'!L16+'SEDE H'!L16</f>
        <v>5</v>
      </c>
      <c r="M14" s="159">
        <f>SUM(C14:L14)</f>
        <v>40</v>
      </c>
      <c r="N14" s="156"/>
      <c r="O14" s="31"/>
      <c r="P14" s="31"/>
      <c r="Q14" s="31"/>
      <c r="R14" s="31"/>
      <c r="S14" s="31"/>
      <c r="T14" s="31"/>
      <c r="U14" s="31"/>
      <c r="V14" s="31"/>
      <c r="W14" s="156"/>
    </row>
    <row r="15" spans="1:23" ht="24.75" customHeight="1">
      <c r="A15" s="288" t="s">
        <v>22</v>
      </c>
      <c r="B15" s="288"/>
      <c r="C15" s="182">
        <f>+'SEDE A '!C17+'SEDE B'!C17+'SEDE C'!C17+'SEDE D'!C17+'SEDE E'!C17+'SEDE F'!C17+'SEDE G'!C17+'SEDE H'!C17+'SEDE XX'!C16+'SEDE XX'!C47+'SEDE XX'!C79+'SEDE XX'!C110+'SEDE XX'!C142+'SEDE XX'!C173+'SEDE XX'!C204+'SEDE XX'!C235</f>
        <v>0</v>
      </c>
      <c r="D15" s="182">
        <f>+'SEDE A '!D17+'SEDE B'!D17+'SEDE C'!D17+'SEDE D'!D17+'SEDE E'!D17+'SEDE F'!D17+'SEDE G'!D17+'SEDE H'!D17+'SEDE XX'!I16+'SEDE XX'!I47+'SEDE XX'!I79+'SEDE XX'!I110+'SEDE XX'!I142+'SEDE XX'!I173+'SEDE XX'!I204+'SEDE XX'!I235</f>
        <v>0</v>
      </c>
      <c r="E15" s="182">
        <f>+'SEDE A '!E17+'SEDE B'!E17+'SEDE C'!E17+'SEDE D'!E17+'SEDE E'!E17+'SEDE F'!E17+'SEDE G'!E17+'SEDE H'!E17</f>
        <v>0</v>
      </c>
      <c r="F15" s="182">
        <f>+'SEDE A '!F17+'SEDE B'!F17+'SEDE C'!F17+'SEDE D'!F17+'SEDE E'!F17+'SEDE F'!F17+'SEDE G'!F17+'SEDE H'!F17</f>
        <v>0</v>
      </c>
      <c r="G15" s="182">
        <f>+'SEDE A '!G17+'SEDE B'!G17+'SEDE C'!G17+'SEDE D'!G17+'SEDE E'!G17+'SEDE F'!G17+'SEDE G'!G17+'SEDE H'!G17</f>
        <v>0</v>
      </c>
      <c r="H15" s="182">
        <f>+'SEDE A '!H17+'SEDE B'!H17+'SEDE C'!H17+'SEDE D'!H17+'SEDE E'!H17+'SEDE F'!H17+'SEDE G'!H17+'SEDE H'!H17</f>
        <v>0</v>
      </c>
      <c r="I15" s="182">
        <f>+'SEDE A '!I17+'SEDE B'!I17+'SEDE C'!I17+'SEDE D'!I17+'SEDE E'!I17+'SEDE F'!I17+'SEDE G'!I17+'SEDE H'!I17</f>
        <v>0</v>
      </c>
      <c r="J15" s="182">
        <f>+'SEDE A '!J17+'SEDE B'!J17+'SEDE C'!J17+'SEDE D'!J17+'SEDE E'!J17+'SEDE F'!J17+'SEDE G'!J17+'SEDE H'!J17</f>
        <v>0</v>
      </c>
      <c r="K15" s="182">
        <f>+'SEDE A '!K17+'SEDE B'!K17+'SEDE C'!K17+'SEDE D'!K17+'SEDE E'!K17+'SEDE F'!K17+'SEDE G'!K17+'SEDE H'!K17</f>
        <v>0</v>
      </c>
      <c r="L15" s="182">
        <f>+'SEDE A '!L17+'SEDE B'!L17+'SEDE C'!L17+'SEDE D'!L17+'SEDE E'!L17+'SEDE F'!L17+'SEDE G'!L17+'SEDE H'!L17</f>
        <v>0</v>
      </c>
      <c r="M15" s="159">
        <f>SUM(C15:L15)</f>
        <v>0</v>
      </c>
      <c r="N15" s="156"/>
      <c r="O15" s="31"/>
      <c r="P15" s="31"/>
      <c r="Q15" s="31"/>
      <c r="R15" s="31"/>
      <c r="S15" s="31"/>
      <c r="T15" s="31"/>
      <c r="U15" s="31"/>
      <c r="V15" s="31"/>
      <c r="W15" s="156"/>
    </row>
    <row r="16" spans="1:23" ht="24.75" customHeight="1">
      <c r="A16" s="288" t="s">
        <v>23</v>
      </c>
      <c r="B16" s="288"/>
      <c r="C16" s="183" t="e">
        <f>+C15/C14</f>
        <v>#DIV/0!</v>
      </c>
      <c r="D16" s="183" t="e">
        <f aca="true" t="shared" si="0" ref="D16:L16">+D15/D14</f>
        <v>#DIV/0!</v>
      </c>
      <c r="E16" s="183">
        <f t="shared" si="0"/>
        <v>0</v>
      </c>
      <c r="F16" s="183">
        <f t="shared" si="0"/>
        <v>0</v>
      </c>
      <c r="G16" s="183">
        <f t="shared" si="0"/>
        <v>0</v>
      </c>
      <c r="H16" s="183">
        <f t="shared" si="0"/>
        <v>0</v>
      </c>
      <c r="I16" s="183">
        <f t="shared" si="0"/>
        <v>0</v>
      </c>
      <c r="J16" s="183">
        <f t="shared" si="0"/>
        <v>0</v>
      </c>
      <c r="K16" s="183">
        <f t="shared" si="0"/>
        <v>0</v>
      </c>
      <c r="L16" s="183">
        <f t="shared" si="0"/>
        <v>0</v>
      </c>
      <c r="M16" s="183">
        <f>+M15/M14</f>
        <v>0</v>
      </c>
      <c r="N16" s="156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1:23" ht="24.75" customHeight="1">
      <c r="A17" s="37"/>
      <c r="B17" s="37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56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9" ht="15.7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2"/>
      <c r="O18" s="32"/>
      <c r="P18" s="32"/>
      <c r="Q18" s="32"/>
      <c r="R18" s="32"/>
      <c r="S18" s="32"/>
    </row>
    <row r="19" spans="1:14" s="163" customFormat="1" ht="31.5" customHeight="1">
      <c r="A19" s="140"/>
      <c r="B19" s="24" t="s">
        <v>105</v>
      </c>
      <c r="C19" s="26">
        <f>+'SEDE A '!C215+'SEDE B'!C215+'SEDE C'!C215+'SEDE D'!C215+'SEDE E'!C215+'SEDE F'!C215+'SEDE G'!C215+'SEDE H'!C215</f>
        <v>0</v>
      </c>
      <c r="D19" s="161"/>
      <c r="E19" s="162"/>
      <c r="F19" s="162"/>
      <c r="G19" s="162"/>
      <c r="H19" s="281" t="s">
        <v>142</v>
      </c>
      <c r="I19" s="282"/>
      <c r="J19" s="282"/>
      <c r="K19" s="283"/>
      <c r="L19" s="94">
        <f>+'SEDE A '!S215+'SEDE B'!S215+'SEDE C'!S215+'SEDE D'!S215+'SEDE E'!S215+'SEDE F'!S215+'SEDE G'!S215+'SEDE H'!S215+'SEDE XX'!C241+'SEDE XX'!C210+'SEDE XX'!C179+'SEDE XX'!C148+'SEDE XX'!C116+'SEDE XX'!C85+'SEDE XX'!C53+'SEDE XX'!C22</f>
        <v>9.09090909090909</v>
      </c>
      <c r="M19" s="162"/>
      <c r="N19" s="162"/>
    </row>
    <row r="20" spans="1:14" s="163" customFormat="1" ht="31.5" customHeight="1">
      <c r="A20" s="164"/>
      <c r="B20" s="24" t="s">
        <v>106</v>
      </c>
      <c r="C20" s="26">
        <f>+'SEDE A '!C216+'SEDE B'!C216+'SEDE C'!C216+'SEDE D'!C216+'SEDE E'!C216+'SEDE F'!C216+'SEDE G'!C216+'SEDE H'!C216</f>
        <v>0</v>
      </c>
      <c r="D20" s="161"/>
      <c r="E20" s="162"/>
      <c r="F20" s="162"/>
      <c r="G20" s="162"/>
      <c r="H20" s="281" t="s">
        <v>143</v>
      </c>
      <c r="I20" s="282"/>
      <c r="J20" s="282"/>
      <c r="K20" s="283"/>
      <c r="L20" s="94">
        <f>+'SEDE A '!S216+'SEDE B'!S216+'SEDE C'!S216+'SEDE D'!S216+'SEDE E'!S216+'SEDE F'!S216+'SEDE G'!S216+'SEDE H'!S216+'SEDE XX'!C242+'SEDE XX'!C211+'SEDE XX'!C180+'SEDE XX'!C149+'SEDE XX'!C117+'SEDE XX'!C86+'SEDE XX'!C54+'SEDE XX'!C23</f>
        <v>0</v>
      </c>
      <c r="M20" s="162"/>
      <c r="N20" s="162"/>
    </row>
    <row r="21" spans="1:24" s="163" customFormat="1" ht="31.5" customHeight="1">
      <c r="A21" s="164"/>
      <c r="B21" s="25" t="s">
        <v>109</v>
      </c>
      <c r="C21" s="26">
        <f>+C19+C20</f>
        <v>0</v>
      </c>
      <c r="D21" s="161"/>
      <c r="E21" s="162"/>
      <c r="F21" s="162"/>
      <c r="G21" s="162"/>
      <c r="H21" s="281" t="s">
        <v>92</v>
      </c>
      <c r="I21" s="282"/>
      <c r="J21" s="282"/>
      <c r="K21" s="283"/>
      <c r="L21" s="94">
        <f>+L19-L20</f>
        <v>9.09090909090909</v>
      </c>
      <c r="M21" s="162"/>
      <c r="N21" s="162"/>
      <c r="T21" s="30"/>
      <c r="U21" s="30"/>
      <c r="V21" s="30"/>
      <c r="W21" s="30"/>
      <c r="X21" s="30"/>
    </row>
    <row r="22" spans="1:14" s="163" customFormat="1" ht="31.5" customHeight="1">
      <c r="A22" s="164"/>
      <c r="B22" s="24" t="s">
        <v>111</v>
      </c>
      <c r="C22" s="258">
        <f>+'SEDE A '!C218+'SEDE B'!C218+'SEDE C'!C218+'SEDE D'!C218+'SEDE E'!C218+'SEDE F'!C218+'SEDE G'!C218+'SEDE H'!C218+'SEDE XX'!J235+'SEDE XX'!J204+'SEDE XX'!J173+'SEDE XX'!J142+'SEDE XX'!J110+'SEDE XX'!J79+'SEDE XX'!J47+'SEDE XX'!J16</f>
        <v>0</v>
      </c>
      <c r="D22" s="161"/>
      <c r="E22" s="162"/>
      <c r="F22" s="162"/>
      <c r="G22" s="162"/>
      <c r="H22" s="281" t="s">
        <v>113</v>
      </c>
      <c r="I22" s="282"/>
      <c r="J22" s="282"/>
      <c r="K22" s="283"/>
      <c r="L22" s="94">
        <f>+'SEDE A '!S218+'SEDE B'!S218+'SEDE C'!S218+'SEDE D'!S218+'SEDE E'!S218+'SEDE F'!S218+'SEDE G'!S218+'SEDE H'!S218</f>
        <v>200</v>
      </c>
      <c r="M22" s="162"/>
      <c r="N22" s="162"/>
    </row>
    <row r="23" spans="1:14" s="163" customFormat="1" ht="35.25" customHeight="1">
      <c r="A23" s="164"/>
      <c r="B23" s="24" t="s">
        <v>114</v>
      </c>
      <c r="C23" s="258">
        <f>+'SEDE A '!C219+'SEDE B'!C219+'SEDE C'!C219+'SEDE D'!C219+'SEDE E'!C219+'SEDE F'!C219+'SEDE G'!C219+'SEDE H'!C219</f>
        <v>0</v>
      </c>
      <c r="D23" s="161"/>
      <c r="E23" s="162"/>
      <c r="F23" s="162"/>
      <c r="G23" s="162"/>
      <c r="H23" s="281" t="s">
        <v>94</v>
      </c>
      <c r="I23" s="282"/>
      <c r="J23" s="282"/>
      <c r="K23" s="283"/>
      <c r="L23" s="94">
        <f>+'SEDE A '!S219+'SEDE B'!S219+'SEDE C'!S219+'SEDE D'!S219+'SEDE E'!S219+'SEDE F'!S219+'SEDE G'!S219+'SEDE H'!S219</f>
        <v>12000</v>
      </c>
      <c r="M23" s="162"/>
      <c r="N23" s="162"/>
    </row>
    <row r="24" spans="1:14" s="163" customFormat="1" ht="43.5" customHeight="1">
      <c r="A24" s="164"/>
      <c r="B24" s="179" t="s">
        <v>161</v>
      </c>
      <c r="C24" s="180">
        <f>+C22+C23</f>
        <v>0</v>
      </c>
      <c r="D24" s="161"/>
      <c r="E24" s="153"/>
      <c r="F24" s="140"/>
      <c r="G24" s="140"/>
      <c r="H24" s="281" t="s">
        <v>95</v>
      </c>
      <c r="I24" s="282"/>
      <c r="J24" s="282"/>
      <c r="K24" s="283"/>
      <c r="L24" s="94">
        <f>+'SEDE A '!S220+'SEDE B'!S220+'SEDE C'!S220+'SEDE D'!S220+'SEDE E'!S220+'SEDE F'!S220+'SEDE G'!S220+'SEDE H'!S220</f>
        <v>200</v>
      </c>
      <c r="M24" s="162"/>
      <c r="N24" s="162"/>
    </row>
    <row r="25" spans="1:14" s="163" customFormat="1" ht="33" customHeight="1">
      <c r="A25" s="164"/>
      <c r="B25" s="173"/>
      <c r="C25" s="174"/>
      <c r="D25" s="143"/>
      <c r="E25" s="300"/>
      <c r="F25" s="300"/>
      <c r="G25" s="300"/>
      <c r="H25" s="281" t="s">
        <v>141</v>
      </c>
      <c r="I25" s="282"/>
      <c r="J25" s="282"/>
      <c r="K25" s="283"/>
      <c r="L25" s="94">
        <f>+'SEDE A '!S221+'SEDE B'!S221+'SEDE C'!S221+'SEDE D'!S221+'SEDE E'!S221+'SEDE F'!S221+'SEDE G'!S221+'SEDE H'!S221</f>
        <v>0</v>
      </c>
      <c r="M25" s="165"/>
      <c r="N25" s="162"/>
    </row>
    <row r="26" spans="1:14" s="163" customFormat="1" ht="26.25" customHeight="1">
      <c r="A26" s="164"/>
      <c r="B26" s="162"/>
      <c r="C26" s="143"/>
      <c r="D26" s="143"/>
      <c r="E26" s="300"/>
      <c r="F26" s="300"/>
      <c r="G26" s="300"/>
      <c r="H26" s="281" t="s">
        <v>117</v>
      </c>
      <c r="I26" s="282"/>
      <c r="J26" s="282"/>
      <c r="K26" s="283"/>
      <c r="L26" s="94">
        <f>+'SEDE A '!S222+'SEDE B'!S222+'SEDE C'!S222+'SEDE D'!S222+'SEDE E'!S222+'SEDE F'!S222+'SEDE G'!S222+'SEDE H'!S222</f>
        <v>0</v>
      </c>
      <c r="M26" s="162"/>
      <c r="N26" s="162"/>
    </row>
    <row r="27" spans="1:13" ht="31.5" customHeight="1">
      <c r="A27" s="153"/>
      <c r="B27" s="216" t="s">
        <v>157</v>
      </c>
      <c r="C27" s="28">
        <f>+'SEDE A '!C224+'SEDE B'!C224+'SEDE C'!C224+'SEDE D'!C224+'SEDE E'!C224+'SEDE F'!C224+'SEDE G'!C224+'SEDE H'!C224+'SEDE XX'!O13+'SEDE XX'!O44+'SEDE XX'!O76+'SEDE XX'!O107+'SEDE XX'!O139+'SEDE XX'!O170+'SEDE XX'!O201+'SEDE XX'!O232</f>
        <v>0</v>
      </c>
      <c r="D27" s="176"/>
      <c r="E27" s="300"/>
      <c r="F27" s="300"/>
      <c r="G27" s="300"/>
      <c r="H27" s="153"/>
      <c r="I27" s="153"/>
      <c r="J27" s="153"/>
      <c r="K27" s="153"/>
      <c r="L27" s="153"/>
      <c r="M27" s="153"/>
    </row>
    <row r="28" spans="1:13" ht="34.5" customHeight="1">
      <c r="A28" s="153"/>
      <c r="B28" s="181" t="s">
        <v>158</v>
      </c>
      <c r="C28" s="180">
        <f>+'SEDE A '!D225+'SEDE B'!D225+'SEDE C'!D225+'SEDE D'!D225+'SEDE E'!D225+'SEDE F'!D225+'SEDE G'!D225+'SEDE H'!D225+'SEDE XX'!P14+'SEDE XX'!P45+'SEDE XX'!P77+'SEDE XX'!P108+'SEDE XX'!P140+'SEDE XX'!P171+'SEDE XX'!P202+'SEDE XX'!P233</f>
        <v>0</v>
      </c>
      <c r="D28" s="177"/>
      <c r="E28" s="30"/>
      <c r="F28" s="30"/>
      <c r="G28" s="30"/>
      <c r="H28" s="153"/>
      <c r="I28" s="153"/>
      <c r="J28" s="153"/>
      <c r="K28" s="153"/>
      <c r="L28" s="153"/>
      <c r="M28" s="153"/>
    </row>
    <row r="29" spans="1:13" ht="34.5" customHeight="1">
      <c r="A29" s="153"/>
      <c r="B29" s="43" t="s">
        <v>159</v>
      </c>
      <c r="C29" s="180">
        <f>+'SEDE A '!D226+'SEDE B'!D226+'SEDE C'!D226+'SEDE D'!D226+'SEDE E'!D226+'SEDE F'!D226+'SEDE G'!D226+'SEDE H'!D226+'SEDE XX'!P15+'SEDE XX'!P46+'SEDE XX'!P78+'SEDE XX'!P109+'SEDE XX'!P141+'SEDE XX'!P172+'SEDE XX'!P203+'SEDE XX'!P234</f>
        <v>0</v>
      </c>
      <c r="D29" s="178"/>
      <c r="E29" s="30"/>
      <c r="F29" s="30"/>
      <c r="G29" s="30"/>
      <c r="H29" s="153"/>
      <c r="I29" s="153"/>
      <c r="J29" s="153"/>
      <c r="K29" s="153"/>
      <c r="L29" s="153"/>
      <c r="M29" s="153"/>
    </row>
    <row r="30" spans="1:13" ht="34.5" customHeight="1">
      <c r="A30" s="153"/>
      <c r="B30" s="175" t="s">
        <v>160</v>
      </c>
      <c r="C30" s="180">
        <f>+M15</f>
        <v>0</v>
      </c>
      <c r="D30" s="178"/>
      <c r="E30" s="30"/>
      <c r="F30" s="30"/>
      <c r="G30" s="30"/>
      <c r="H30" s="153"/>
      <c r="I30" s="153"/>
      <c r="J30" s="153"/>
      <c r="K30" s="153"/>
      <c r="L30" s="153"/>
      <c r="M30" s="153"/>
    </row>
    <row r="31" spans="1:13" ht="34.5" customHeight="1">
      <c r="A31" s="153"/>
      <c r="B31" s="263" t="s">
        <v>196</v>
      </c>
      <c r="C31" s="264">
        <f>+C29-C30</f>
        <v>0</v>
      </c>
      <c r="D31" s="178"/>
      <c r="E31" s="30"/>
      <c r="F31" s="30"/>
      <c r="G31" s="30"/>
      <c r="H31" s="153"/>
      <c r="I31" s="153"/>
      <c r="J31" s="153"/>
      <c r="K31" s="153"/>
      <c r="L31" s="153"/>
      <c r="M31" s="153"/>
    </row>
    <row r="32" spans="1:13" ht="34.5" customHeight="1">
      <c r="A32" s="153"/>
      <c r="B32" s="176"/>
      <c r="C32" s="176"/>
      <c r="D32" s="178"/>
      <c r="E32" s="30"/>
      <c r="F32" s="30"/>
      <c r="G32" s="30"/>
      <c r="H32" s="153"/>
      <c r="I32" s="153"/>
      <c r="J32" s="153"/>
      <c r="K32" s="153"/>
      <c r="L32" s="153"/>
      <c r="M32" s="153"/>
    </row>
    <row r="33" spans="1:13" ht="18.75" customHeight="1">
      <c r="A33" s="153"/>
      <c r="B33" s="176"/>
      <c r="C33" s="176"/>
      <c r="D33" s="176"/>
      <c r="E33" s="30"/>
      <c r="F33" s="30"/>
      <c r="G33" s="30"/>
      <c r="H33" s="153"/>
      <c r="I33" s="153"/>
      <c r="J33" s="153"/>
      <c r="K33" s="153"/>
      <c r="L33" s="153"/>
      <c r="M33" s="153"/>
    </row>
    <row r="34" spans="1:13" ht="18.75" customHeight="1">
      <c r="A34" s="153"/>
      <c r="B34" s="218" t="s">
        <v>124</v>
      </c>
      <c r="C34" s="218"/>
      <c r="D34" s="176"/>
      <c r="E34" s="143"/>
      <c r="F34" s="143"/>
      <c r="G34" s="143"/>
      <c r="H34" s="162"/>
      <c r="I34" s="162"/>
      <c r="J34" s="162"/>
      <c r="K34" s="162"/>
      <c r="L34" s="153"/>
      <c r="M34" s="153"/>
    </row>
    <row r="35" spans="3:19" s="40" customFormat="1" ht="15.75">
      <c r="C35" s="100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49"/>
    </row>
    <row r="36" spans="2:19" s="40" customFormat="1" ht="15.75">
      <c r="B36" s="99"/>
      <c r="C36" s="100"/>
      <c r="D36" s="100"/>
      <c r="S36" s="49"/>
    </row>
    <row r="37" spans="2:19" s="40" customFormat="1" ht="13.5" customHeight="1">
      <c r="B37" s="99"/>
      <c r="C37" s="101"/>
      <c r="D37" s="100"/>
      <c r="K37" s="99"/>
      <c r="L37" s="99"/>
      <c r="S37" s="49"/>
    </row>
    <row r="38" spans="3:19" s="40" customFormat="1" ht="15.75">
      <c r="C38" s="100"/>
      <c r="D38" s="101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49"/>
    </row>
    <row r="39" spans="2:19" s="40" customFormat="1" ht="15.75">
      <c r="B39" s="99"/>
      <c r="C39" s="101"/>
      <c r="D39" s="100"/>
      <c r="S39" s="49"/>
    </row>
    <row r="40" spans="2:19" s="40" customFormat="1" ht="15.75">
      <c r="B40" s="48"/>
      <c r="C40" s="260"/>
      <c r="D40" s="100"/>
      <c r="S40" s="49"/>
    </row>
    <row r="41" spans="2:14" ht="39.75" customHeight="1">
      <c r="B41" s="217" t="s">
        <v>125</v>
      </c>
      <c r="D41" s="29"/>
      <c r="E41" s="29"/>
      <c r="F41" s="292" t="s">
        <v>126</v>
      </c>
      <c r="G41" s="292"/>
      <c r="H41" s="292"/>
      <c r="I41" s="292"/>
      <c r="J41" s="292"/>
      <c r="K41" s="292"/>
      <c r="L41" s="292"/>
      <c r="M41" s="292"/>
      <c r="N41" s="292"/>
    </row>
  </sheetData>
  <sheetProtection password="CC94" sheet="1"/>
  <mergeCells count="36">
    <mergeCell ref="H19:K19"/>
    <mergeCell ref="H20:K20"/>
    <mergeCell ref="E26:G26"/>
    <mergeCell ref="A6:B6"/>
    <mergeCell ref="C6:H6"/>
    <mergeCell ref="A7:B7"/>
    <mergeCell ref="A9:B9"/>
    <mergeCell ref="A11:B11"/>
    <mergeCell ref="A13:B13"/>
    <mergeCell ref="C11:H11"/>
    <mergeCell ref="F41:N41"/>
    <mergeCell ref="C7:H7"/>
    <mergeCell ref="C9:H9"/>
    <mergeCell ref="C10:H10"/>
    <mergeCell ref="A8:B8"/>
    <mergeCell ref="D8:F8"/>
    <mergeCell ref="E25:G25"/>
    <mergeCell ref="E27:G27"/>
    <mergeCell ref="A15:B15"/>
    <mergeCell ref="A16:B16"/>
    <mergeCell ref="A3:B3"/>
    <mergeCell ref="A4:B4"/>
    <mergeCell ref="A5:B5"/>
    <mergeCell ref="C3:D3"/>
    <mergeCell ref="C4:H4"/>
    <mergeCell ref="C5:H5"/>
    <mergeCell ref="A1:N1"/>
    <mergeCell ref="H26:K26"/>
    <mergeCell ref="H21:K21"/>
    <mergeCell ref="H22:K22"/>
    <mergeCell ref="H23:K23"/>
    <mergeCell ref="H24:K24"/>
    <mergeCell ref="H25:K25"/>
    <mergeCell ref="A14:B14"/>
    <mergeCell ref="A10:B10"/>
    <mergeCell ref="A2:B2"/>
  </mergeCells>
  <conditionalFormatting sqref="M4">
    <cfRule type="cellIs" priority="1" dxfId="169" operator="between">
      <formula>3</formula>
      <formula>3</formula>
    </cfRule>
    <cfRule type="cellIs" priority="2" dxfId="168" operator="between">
      <formula>1</formula>
      <formula>2</formula>
    </cfRule>
  </conditionalFormatting>
  <dataValidations count="8">
    <dataValidation allowBlank="1" showInputMessage="1" showErrorMessage="1" promptTitle="DATO OBLIGATORIO" prompt="Nombre de la Secretaría de Educación" sqref="C4:H4"/>
    <dataValidation allowBlank="1" showInputMessage="1" showErrorMessage="1" promptTitle="DATO OBLIGATORIO" prompt="Nombre del Municipio." sqref="C5:H5"/>
    <dataValidation allowBlank="1" showInputMessage="1" showErrorMessage="1" promptTitle="DATO OBLIGATORIO" prompt="Marque con una X si es IE." sqref="C8"/>
    <dataValidation allowBlank="1" showInputMessage="1" showErrorMessage="1" promptTitle="DATO OBLIGATORIO" prompt="Marque con una X si es CE." sqref="G8"/>
    <dataValidation allowBlank="1" showInputMessage="1" showErrorMessage="1" promptTitle="DATO OBLIGATORIO" prompt="Nombre de la IE o CE, como aparece en el DUE." sqref="C7:H7"/>
    <dataValidation allowBlank="1" showInputMessage="1" showErrorMessage="1" promptTitle="DATO OBLIGATORIO" prompt="Ingrese el número de sedes urbanas" sqref="C9:H9"/>
    <dataValidation allowBlank="1" showInputMessage="1" showErrorMessage="1" promptTitle="DATO OBLIGATORIO" prompt="Ingrese el número de sedes rurales" sqref="C10:H10"/>
    <dataValidation allowBlank="1" showInputMessage="1" showErrorMessage="1" promptTitle="DATO OBLIGATORIO" prompt="Nombre completo." sqref="C11:H12"/>
  </dataValidations>
  <printOptions/>
  <pageMargins left="0.7" right="0.7" top="0.75" bottom="0.75" header="0.3" footer="0.3"/>
  <pageSetup horizontalDpi="600" verticalDpi="600" orientation="portrait" scale="49" r:id="rId1"/>
  <colBreaks count="1" manualBreakCount="1">
    <brk id="14" max="65535" man="1"/>
  </colBreaks>
  <ignoredErrors>
    <ignoredError sqref="C16:L16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1"/>
  <sheetViews>
    <sheetView zoomScale="85" zoomScaleNormal="85" zoomScaleSheetLayoutView="85" workbookViewId="0" topLeftCell="A1">
      <selection activeCell="N29" sqref="N29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1:18" s="200" customFormat="1" ht="23.25">
      <c r="A1" s="377" t="s">
        <v>188</v>
      </c>
      <c r="B1" s="377"/>
      <c r="C1" s="377"/>
      <c r="D1" s="377"/>
      <c r="E1" s="377"/>
      <c r="F1" s="377"/>
      <c r="G1" s="377"/>
      <c r="H1" s="377"/>
      <c r="I1" s="377"/>
      <c r="J1" s="255"/>
      <c r="K1" s="255"/>
      <c r="L1" s="255"/>
      <c r="M1" s="255"/>
      <c r="N1" s="255"/>
      <c r="O1" s="255"/>
      <c r="P1" s="255"/>
      <c r="Q1" s="255"/>
      <c r="R1" s="255"/>
    </row>
    <row r="2" spans="2:8" ht="24" customHeight="1">
      <c r="B2" s="362" t="s">
        <v>147</v>
      </c>
      <c r="C2" s="362"/>
      <c r="D2" s="362"/>
      <c r="E2" s="362"/>
      <c r="F2" s="362"/>
      <c r="G2" s="362"/>
      <c r="H2" s="362"/>
    </row>
    <row r="3" spans="1:9" s="125" customFormat="1" ht="39" customHeight="1">
      <c r="A3" s="122" t="s">
        <v>145</v>
      </c>
      <c r="B3" s="123" t="s">
        <v>128</v>
      </c>
      <c r="C3" s="123" t="s">
        <v>129</v>
      </c>
      <c r="D3" s="124" t="s">
        <v>162</v>
      </c>
      <c r="E3" s="123" t="s">
        <v>130</v>
      </c>
      <c r="F3" s="202" t="s">
        <v>163</v>
      </c>
      <c r="G3" s="123" t="s">
        <v>144</v>
      </c>
      <c r="H3" s="123" t="s">
        <v>148</v>
      </c>
      <c r="I3" s="201" t="s">
        <v>146</v>
      </c>
    </row>
    <row r="4" spans="1:9" ht="15.75">
      <c r="A4" s="126">
        <v>1</v>
      </c>
      <c r="B4" s="127"/>
      <c r="C4" s="128"/>
      <c r="D4" s="135"/>
      <c r="E4" s="136"/>
      <c r="F4" s="130"/>
      <c r="G4" s="128"/>
      <c r="H4" s="129"/>
      <c r="I4" s="126"/>
    </row>
    <row r="5" spans="1:9" ht="15.75">
      <c r="A5" s="126">
        <v>2</v>
      </c>
      <c r="B5" s="127"/>
      <c r="C5" s="128"/>
      <c r="D5" s="135"/>
      <c r="E5" s="136"/>
      <c r="F5" s="130"/>
      <c r="G5" s="128"/>
      <c r="H5" s="129"/>
      <c r="I5" s="126"/>
    </row>
    <row r="6" spans="1:9" ht="15.75">
      <c r="A6" s="126">
        <v>3</v>
      </c>
      <c r="B6" s="127"/>
      <c r="C6" s="128"/>
      <c r="D6" s="135"/>
      <c r="E6" s="136"/>
      <c r="F6" s="130"/>
      <c r="G6" s="128"/>
      <c r="H6" s="129"/>
      <c r="I6" s="126"/>
    </row>
    <row r="7" spans="2:8" ht="27.75" customHeight="1">
      <c r="B7" s="362" t="s">
        <v>149</v>
      </c>
      <c r="C7" s="362"/>
      <c r="D7" s="362"/>
      <c r="E7" s="362"/>
      <c r="F7" s="362"/>
      <c r="G7" s="362"/>
      <c r="H7" s="362"/>
    </row>
    <row r="8" spans="1:9" ht="31.5">
      <c r="A8" s="122" t="s">
        <v>145</v>
      </c>
      <c r="B8" s="123" t="s">
        <v>128</v>
      </c>
      <c r="C8" s="123" t="s">
        <v>129</v>
      </c>
      <c r="D8" s="124" t="s">
        <v>162</v>
      </c>
      <c r="E8" s="123" t="s">
        <v>130</v>
      </c>
      <c r="F8" s="202" t="s">
        <v>163</v>
      </c>
      <c r="G8" s="123" t="s">
        <v>144</v>
      </c>
      <c r="H8" s="123" t="s">
        <v>148</v>
      </c>
      <c r="I8" s="139" t="s">
        <v>146</v>
      </c>
    </row>
    <row r="9" spans="1:9" ht="15.75">
      <c r="A9" s="126">
        <v>1</v>
      </c>
      <c r="B9" s="127"/>
      <c r="C9" s="128"/>
      <c r="D9" s="135"/>
      <c r="E9" s="136"/>
      <c r="F9" s="130"/>
      <c r="G9" s="128"/>
      <c r="H9" s="129"/>
      <c r="I9" s="126"/>
    </row>
    <row r="10" spans="1:9" ht="15.75">
      <c r="A10" s="126">
        <v>2</v>
      </c>
      <c r="B10" s="127"/>
      <c r="C10" s="128"/>
      <c r="D10" s="135"/>
      <c r="E10" s="136"/>
      <c r="F10" s="130"/>
      <c r="G10" s="128"/>
      <c r="H10" s="129"/>
      <c r="I10" s="126"/>
    </row>
    <row r="11" spans="1:9" ht="15.75">
      <c r="A11" s="126">
        <v>3</v>
      </c>
      <c r="B11" s="127"/>
      <c r="C11" s="128"/>
      <c r="D11" s="135"/>
      <c r="E11" s="136"/>
      <c r="F11" s="130"/>
      <c r="G11" s="128"/>
      <c r="H11" s="129"/>
      <c r="I11" s="126"/>
    </row>
    <row r="12" spans="1:9" ht="15.75">
      <c r="A12" s="126">
        <v>4</v>
      </c>
      <c r="B12" s="127"/>
      <c r="C12" s="128"/>
      <c r="D12" s="135"/>
      <c r="E12" s="136"/>
      <c r="F12" s="130"/>
      <c r="G12" s="128"/>
      <c r="H12" s="129"/>
      <c r="I12" s="126"/>
    </row>
    <row r="13" spans="1:9" ht="15.75">
      <c r="A13" s="126">
        <v>5</v>
      </c>
      <c r="B13" s="127"/>
      <c r="C13" s="128"/>
      <c r="D13" s="135"/>
      <c r="E13" s="136"/>
      <c r="F13" s="130"/>
      <c r="G13" s="128"/>
      <c r="H13" s="129"/>
      <c r="I13" s="126"/>
    </row>
    <row r="15" spans="1:9" ht="23.25">
      <c r="A15" s="377" t="s">
        <v>189</v>
      </c>
      <c r="B15" s="377"/>
      <c r="C15" s="377"/>
      <c r="D15" s="377"/>
      <c r="E15" s="377"/>
      <c r="F15" s="377"/>
      <c r="G15" s="377"/>
      <c r="H15" s="377"/>
      <c r="I15" s="377"/>
    </row>
    <row r="16" spans="2:8" ht="15.75">
      <c r="B16" s="362" t="s">
        <v>147</v>
      </c>
      <c r="C16" s="362"/>
      <c r="D16" s="362"/>
      <c r="E16" s="362"/>
      <c r="F16" s="362"/>
      <c r="G16" s="362"/>
      <c r="H16" s="362"/>
    </row>
    <row r="17" spans="1:9" ht="31.5">
      <c r="A17" s="122" t="s">
        <v>145</v>
      </c>
      <c r="B17" s="123" t="s">
        <v>128</v>
      </c>
      <c r="C17" s="123" t="s">
        <v>129</v>
      </c>
      <c r="D17" s="124" t="s">
        <v>162</v>
      </c>
      <c r="E17" s="123" t="s">
        <v>130</v>
      </c>
      <c r="F17" s="202" t="s">
        <v>163</v>
      </c>
      <c r="G17" s="123" t="s">
        <v>144</v>
      </c>
      <c r="H17" s="123" t="s">
        <v>148</v>
      </c>
      <c r="I17" s="201" t="s">
        <v>146</v>
      </c>
    </row>
    <row r="18" spans="1:9" ht="15.75">
      <c r="A18" s="126">
        <v>1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2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3</v>
      </c>
      <c r="B20" s="127"/>
      <c r="C20" s="128"/>
      <c r="D20" s="135"/>
      <c r="E20" s="136"/>
      <c r="F20" s="130"/>
      <c r="G20" s="128"/>
      <c r="H20" s="129"/>
      <c r="I20" s="126"/>
    </row>
    <row r="21" spans="2:8" ht="15.75">
      <c r="B21" s="362" t="s">
        <v>149</v>
      </c>
      <c r="C21" s="362"/>
      <c r="D21" s="362"/>
      <c r="E21" s="362"/>
      <c r="F21" s="362"/>
      <c r="G21" s="362"/>
      <c r="H21" s="362"/>
    </row>
    <row r="22" spans="1:9" ht="31.5">
      <c r="A22" s="122" t="s">
        <v>145</v>
      </c>
      <c r="B22" s="123" t="s">
        <v>128</v>
      </c>
      <c r="C22" s="123" t="s">
        <v>129</v>
      </c>
      <c r="D22" s="124" t="s">
        <v>162</v>
      </c>
      <c r="E22" s="123" t="s">
        <v>130</v>
      </c>
      <c r="F22" s="202" t="s">
        <v>163</v>
      </c>
      <c r="G22" s="123" t="s">
        <v>144</v>
      </c>
      <c r="H22" s="123" t="s">
        <v>148</v>
      </c>
      <c r="I22" s="139" t="s">
        <v>146</v>
      </c>
    </row>
    <row r="23" spans="1:9" ht="15.75">
      <c r="A23" s="126">
        <v>1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2</v>
      </c>
      <c r="B24" s="127"/>
      <c r="C24" s="128"/>
      <c r="D24" s="135"/>
      <c r="E24" s="136"/>
      <c r="F24" s="130"/>
      <c r="G24" s="128"/>
      <c r="H24" s="129"/>
      <c r="I24" s="126"/>
    </row>
    <row r="25" spans="1:9" ht="15.75">
      <c r="A25" s="126">
        <v>3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4</v>
      </c>
      <c r="B26" s="127"/>
      <c r="C26" s="128"/>
      <c r="D26" s="135"/>
      <c r="E26" s="136"/>
      <c r="F26" s="130"/>
      <c r="G26" s="128"/>
      <c r="H26" s="129"/>
      <c r="I26" s="126"/>
    </row>
    <row r="27" spans="1:9" ht="15.75">
      <c r="A27" s="126">
        <v>5</v>
      </c>
      <c r="B27" s="127"/>
      <c r="C27" s="128"/>
      <c r="D27" s="135"/>
      <c r="E27" s="136"/>
      <c r="F27" s="130"/>
      <c r="G27" s="128"/>
      <c r="H27" s="129"/>
      <c r="I27" s="126"/>
    </row>
    <row r="29" spans="1:9" ht="23.25">
      <c r="A29" s="377" t="s">
        <v>190</v>
      </c>
      <c r="B29" s="377"/>
      <c r="C29" s="377"/>
      <c r="D29" s="377"/>
      <c r="E29" s="377"/>
      <c r="F29" s="377"/>
      <c r="G29" s="377"/>
      <c r="H29" s="377"/>
      <c r="I29" s="377"/>
    </row>
    <row r="30" spans="2:8" ht="15.75">
      <c r="B30" s="362" t="s">
        <v>147</v>
      </c>
      <c r="C30" s="362"/>
      <c r="D30" s="362"/>
      <c r="E30" s="362"/>
      <c r="F30" s="362"/>
      <c r="G30" s="362"/>
      <c r="H30" s="362"/>
    </row>
    <row r="31" spans="1:9" ht="31.5">
      <c r="A31" s="122" t="s">
        <v>145</v>
      </c>
      <c r="B31" s="123" t="s">
        <v>128</v>
      </c>
      <c r="C31" s="123" t="s">
        <v>129</v>
      </c>
      <c r="D31" s="124" t="s">
        <v>162</v>
      </c>
      <c r="E31" s="123" t="s">
        <v>130</v>
      </c>
      <c r="F31" s="202" t="s">
        <v>163</v>
      </c>
      <c r="G31" s="123" t="s">
        <v>144</v>
      </c>
      <c r="H31" s="123" t="s">
        <v>148</v>
      </c>
      <c r="I31" s="201" t="s">
        <v>146</v>
      </c>
    </row>
    <row r="32" spans="1:9" ht="15.75">
      <c r="A32" s="126">
        <v>1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2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3</v>
      </c>
      <c r="B34" s="127"/>
      <c r="C34" s="128"/>
      <c r="D34" s="135"/>
      <c r="E34" s="136"/>
      <c r="F34" s="130"/>
      <c r="G34" s="128"/>
      <c r="H34" s="129"/>
      <c r="I34" s="126"/>
    </row>
    <row r="35" spans="2:8" ht="15.75">
      <c r="B35" s="362" t="s">
        <v>149</v>
      </c>
      <c r="C35" s="362"/>
      <c r="D35" s="362"/>
      <c r="E35" s="362"/>
      <c r="F35" s="362"/>
      <c r="G35" s="362"/>
      <c r="H35" s="362"/>
    </row>
    <row r="36" spans="1:9" ht="31.5">
      <c r="A36" s="122" t="s">
        <v>145</v>
      </c>
      <c r="B36" s="123" t="s">
        <v>128</v>
      </c>
      <c r="C36" s="123" t="s">
        <v>129</v>
      </c>
      <c r="D36" s="124" t="s">
        <v>162</v>
      </c>
      <c r="E36" s="123" t="s">
        <v>130</v>
      </c>
      <c r="F36" s="202" t="s">
        <v>163</v>
      </c>
      <c r="G36" s="123" t="s">
        <v>144</v>
      </c>
      <c r="H36" s="123" t="s">
        <v>148</v>
      </c>
      <c r="I36" s="139" t="s">
        <v>146</v>
      </c>
    </row>
    <row r="37" spans="1:9" ht="15.75">
      <c r="A37" s="126">
        <v>1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2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3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4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5</v>
      </c>
      <c r="B41" s="127"/>
      <c r="C41" s="128"/>
      <c r="D41" s="135"/>
      <c r="E41" s="136"/>
      <c r="F41" s="130"/>
      <c r="G41" s="128"/>
      <c r="H41" s="129"/>
      <c r="I41" s="126"/>
    </row>
    <row r="43" spans="1:9" ht="23.25">
      <c r="A43" s="377" t="s">
        <v>191</v>
      </c>
      <c r="B43" s="377"/>
      <c r="C43" s="377"/>
      <c r="D43" s="377"/>
      <c r="E43" s="377"/>
      <c r="F43" s="377"/>
      <c r="G43" s="377"/>
      <c r="H43" s="377"/>
      <c r="I43" s="377"/>
    </row>
    <row r="44" spans="2:8" ht="15.75">
      <c r="B44" s="362" t="s">
        <v>147</v>
      </c>
      <c r="C44" s="362"/>
      <c r="D44" s="362"/>
      <c r="E44" s="362"/>
      <c r="F44" s="362"/>
      <c r="G44" s="362"/>
      <c r="H44" s="362"/>
    </row>
    <row r="45" spans="1:9" ht="31.5">
      <c r="A45" s="122" t="s">
        <v>145</v>
      </c>
      <c r="B45" s="123" t="s">
        <v>128</v>
      </c>
      <c r="C45" s="123" t="s">
        <v>129</v>
      </c>
      <c r="D45" s="124" t="s">
        <v>162</v>
      </c>
      <c r="E45" s="123" t="s">
        <v>130</v>
      </c>
      <c r="F45" s="202" t="s">
        <v>163</v>
      </c>
      <c r="G45" s="123" t="s">
        <v>144</v>
      </c>
      <c r="H45" s="123" t="s">
        <v>148</v>
      </c>
      <c r="I45" s="201" t="s">
        <v>146</v>
      </c>
    </row>
    <row r="46" spans="1:9" ht="15.75">
      <c r="A46" s="126">
        <v>1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2</v>
      </c>
      <c r="B47" s="127"/>
      <c r="C47" s="128"/>
      <c r="D47" s="135"/>
      <c r="E47" s="136"/>
      <c r="F47" s="130"/>
      <c r="G47" s="128"/>
      <c r="H47" s="129"/>
      <c r="I47" s="126"/>
    </row>
    <row r="48" spans="1:9" ht="15.75">
      <c r="A48" s="126">
        <v>3</v>
      </c>
      <c r="B48" s="127"/>
      <c r="C48" s="128"/>
      <c r="D48" s="135"/>
      <c r="E48" s="136"/>
      <c r="F48" s="130"/>
      <c r="G48" s="128"/>
      <c r="H48" s="129"/>
      <c r="I48" s="126"/>
    </row>
    <row r="49" spans="2:8" ht="15.75">
      <c r="B49" s="362" t="s">
        <v>149</v>
      </c>
      <c r="C49" s="362"/>
      <c r="D49" s="362"/>
      <c r="E49" s="362"/>
      <c r="F49" s="362"/>
      <c r="G49" s="362"/>
      <c r="H49" s="362"/>
    </row>
    <row r="50" spans="1:9" ht="31.5">
      <c r="A50" s="122" t="s">
        <v>145</v>
      </c>
      <c r="B50" s="123" t="s">
        <v>128</v>
      </c>
      <c r="C50" s="123" t="s">
        <v>129</v>
      </c>
      <c r="D50" s="124" t="s">
        <v>162</v>
      </c>
      <c r="E50" s="123" t="s">
        <v>130</v>
      </c>
      <c r="F50" s="202" t="s">
        <v>163</v>
      </c>
      <c r="G50" s="123" t="s">
        <v>144</v>
      </c>
      <c r="H50" s="123" t="s">
        <v>148</v>
      </c>
      <c r="I50" s="139" t="s">
        <v>146</v>
      </c>
    </row>
    <row r="51" spans="1:9" ht="15.75">
      <c r="A51" s="126">
        <v>1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2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>
        <v>3</v>
      </c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>
        <v>4</v>
      </c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>
        <v>5</v>
      </c>
      <c r="B55" s="127"/>
      <c r="C55" s="128"/>
      <c r="D55" s="135"/>
      <c r="E55" s="136"/>
      <c r="F55" s="130"/>
      <c r="G55" s="128"/>
      <c r="H55" s="129"/>
      <c r="I55" s="126"/>
    </row>
    <row r="57" spans="1:9" ht="23.25">
      <c r="A57" s="377" t="s">
        <v>192</v>
      </c>
      <c r="B57" s="377"/>
      <c r="C57" s="377"/>
      <c r="D57" s="377"/>
      <c r="E57" s="377"/>
      <c r="F57" s="377"/>
      <c r="G57" s="377"/>
      <c r="H57" s="377"/>
      <c r="I57" s="377"/>
    </row>
    <row r="58" spans="2:8" ht="15.75">
      <c r="B58" s="362" t="s">
        <v>147</v>
      </c>
      <c r="C58" s="362"/>
      <c r="D58" s="362"/>
      <c r="E58" s="362"/>
      <c r="F58" s="362"/>
      <c r="G58" s="362"/>
      <c r="H58" s="362"/>
    </row>
    <row r="59" spans="1:9" ht="31.5">
      <c r="A59" s="122" t="s">
        <v>145</v>
      </c>
      <c r="B59" s="123" t="s">
        <v>128</v>
      </c>
      <c r="C59" s="123" t="s">
        <v>129</v>
      </c>
      <c r="D59" s="124" t="s">
        <v>162</v>
      </c>
      <c r="E59" s="123" t="s">
        <v>130</v>
      </c>
      <c r="F59" s="202" t="s">
        <v>163</v>
      </c>
      <c r="G59" s="123" t="s">
        <v>144</v>
      </c>
      <c r="H59" s="123" t="s">
        <v>148</v>
      </c>
      <c r="I59" s="201" t="s">
        <v>146</v>
      </c>
    </row>
    <row r="60" spans="1:9" ht="15.75">
      <c r="A60" s="126">
        <v>1</v>
      </c>
      <c r="B60" s="127"/>
      <c r="C60" s="128"/>
      <c r="D60" s="135"/>
      <c r="E60" s="136"/>
      <c r="F60" s="130"/>
      <c r="G60" s="128"/>
      <c r="H60" s="129"/>
      <c r="I60" s="126"/>
    </row>
    <row r="61" spans="1:9" ht="15.75">
      <c r="A61" s="126">
        <v>2</v>
      </c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>
        <v>3</v>
      </c>
      <c r="B62" s="127"/>
      <c r="C62" s="128"/>
      <c r="D62" s="135"/>
      <c r="E62" s="136"/>
      <c r="F62" s="130"/>
      <c r="G62" s="128"/>
      <c r="H62" s="129"/>
      <c r="I62" s="126"/>
    </row>
    <row r="63" spans="2:8" ht="15.75">
      <c r="B63" s="362" t="s">
        <v>149</v>
      </c>
      <c r="C63" s="362"/>
      <c r="D63" s="362"/>
      <c r="E63" s="362"/>
      <c r="F63" s="362"/>
      <c r="G63" s="362"/>
      <c r="H63" s="362"/>
    </row>
    <row r="64" spans="1:9" ht="31.5">
      <c r="A64" s="122" t="s">
        <v>145</v>
      </c>
      <c r="B64" s="123" t="s">
        <v>128</v>
      </c>
      <c r="C64" s="123" t="s">
        <v>129</v>
      </c>
      <c r="D64" s="124" t="s">
        <v>162</v>
      </c>
      <c r="E64" s="123" t="s">
        <v>130</v>
      </c>
      <c r="F64" s="202" t="s">
        <v>163</v>
      </c>
      <c r="G64" s="123" t="s">
        <v>144</v>
      </c>
      <c r="H64" s="123" t="s">
        <v>148</v>
      </c>
      <c r="I64" s="139" t="s">
        <v>146</v>
      </c>
    </row>
    <row r="65" spans="1:9" ht="15.75">
      <c r="A65" s="126">
        <v>1</v>
      </c>
      <c r="B65" s="127"/>
      <c r="C65" s="128"/>
      <c r="D65" s="135"/>
      <c r="E65" s="136"/>
      <c r="F65" s="130"/>
      <c r="G65" s="128"/>
      <c r="H65" s="129"/>
      <c r="I65" s="126"/>
    </row>
    <row r="66" spans="1:9" ht="15.75">
      <c r="A66" s="126">
        <v>2</v>
      </c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>
        <v>3</v>
      </c>
      <c r="B67" s="127"/>
      <c r="C67" s="128"/>
      <c r="D67" s="135"/>
      <c r="E67" s="136"/>
      <c r="F67" s="130"/>
      <c r="G67" s="128"/>
      <c r="H67" s="129"/>
      <c r="I67" s="126"/>
    </row>
    <row r="68" spans="1:9" ht="15.75">
      <c r="A68" s="126">
        <v>4</v>
      </c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>
        <v>5</v>
      </c>
      <c r="B69" s="127"/>
      <c r="C69" s="128"/>
      <c r="D69" s="135"/>
      <c r="E69" s="136"/>
      <c r="F69" s="130"/>
      <c r="G69" s="128"/>
      <c r="H69" s="129"/>
      <c r="I69" s="126"/>
    </row>
    <row r="71" spans="1:9" ht="23.25">
      <c r="A71" s="377" t="s">
        <v>193</v>
      </c>
      <c r="B71" s="377"/>
      <c r="C71" s="377"/>
      <c r="D71" s="377"/>
      <c r="E71" s="377"/>
      <c r="F71" s="377"/>
      <c r="G71" s="377"/>
      <c r="H71" s="377"/>
      <c r="I71" s="377"/>
    </row>
    <row r="72" spans="2:8" ht="15.75">
      <c r="B72" s="362" t="s">
        <v>147</v>
      </c>
      <c r="C72" s="362"/>
      <c r="D72" s="362"/>
      <c r="E72" s="362"/>
      <c r="F72" s="362"/>
      <c r="G72" s="362"/>
      <c r="H72" s="362"/>
    </row>
    <row r="73" spans="1:9" ht="31.5">
      <c r="A73" s="122" t="s">
        <v>145</v>
      </c>
      <c r="B73" s="123" t="s">
        <v>128</v>
      </c>
      <c r="C73" s="123" t="s">
        <v>129</v>
      </c>
      <c r="D73" s="124" t="s">
        <v>162</v>
      </c>
      <c r="E73" s="123" t="s">
        <v>130</v>
      </c>
      <c r="F73" s="202" t="s">
        <v>163</v>
      </c>
      <c r="G73" s="123" t="s">
        <v>144</v>
      </c>
      <c r="H73" s="123" t="s">
        <v>148</v>
      </c>
      <c r="I73" s="201" t="s">
        <v>146</v>
      </c>
    </row>
    <row r="74" spans="1:9" ht="15.75">
      <c r="A74" s="126">
        <v>1</v>
      </c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>
        <v>2</v>
      </c>
      <c r="B75" s="127"/>
      <c r="C75" s="128"/>
      <c r="D75" s="135"/>
      <c r="E75" s="136"/>
      <c r="F75" s="130"/>
      <c r="G75" s="128"/>
      <c r="H75" s="129"/>
      <c r="I75" s="126"/>
    </row>
    <row r="76" spans="1:9" ht="15.75">
      <c r="A76" s="126">
        <v>3</v>
      </c>
      <c r="B76" s="127"/>
      <c r="C76" s="128"/>
      <c r="D76" s="135"/>
      <c r="E76" s="136"/>
      <c r="F76" s="130"/>
      <c r="G76" s="128"/>
      <c r="H76" s="129"/>
      <c r="I76" s="126"/>
    </row>
    <row r="77" spans="2:8" ht="15.75">
      <c r="B77" s="362" t="s">
        <v>149</v>
      </c>
      <c r="C77" s="362"/>
      <c r="D77" s="362"/>
      <c r="E77" s="362"/>
      <c r="F77" s="362"/>
      <c r="G77" s="362"/>
      <c r="H77" s="362"/>
    </row>
    <row r="78" spans="1:9" ht="31.5">
      <c r="A78" s="122" t="s">
        <v>145</v>
      </c>
      <c r="B78" s="123" t="s">
        <v>128</v>
      </c>
      <c r="C78" s="123" t="s">
        <v>129</v>
      </c>
      <c r="D78" s="124" t="s">
        <v>162</v>
      </c>
      <c r="E78" s="123" t="s">
        <v>130</v>
      </c>
      <c r="F78" s="202" t="s">
        <v>163</v>
      </c>
      <c r="G78" s="123" t="s">
        <v>144</v>
      </c>
      <c r="H78" s="123" t="s">
        <v>148</v>
      </c>
      <c r="I78" s="139" t="s">
        <v>146</v>
      </c>
    </row>
    <row r="79" spans="1:9" ht="15.75">
      <c r="A79" s="126">
        <v>1</v>
      </c>
      <c r="B79" s="127"/>
      <c r="C79" s="128"/>
      <c r="D79" s="135"/>
      <c r="E79" s="136"/>
      <c r="F79" s="130"/>
      <c r="G79" s="128"/>
      <c r="H79" s="129"/>
      <c r="I79" s="126"/>
    </row>
    <row r="80" spans="1:9" ht="15.75">
      <c r="A80" s="126">
        <v>2</v>
      </c>
      <c r="B80" s="127"/>
      <c r="C80" s="128"/>
      <c r="D80" s="135"/>
      <c r="E80" s="136"/>
      <c r="F80" s="130"/>
      <c r="G80" s="128"/>
      <c r="H80" s="129"/>
      <c r="I80" s="126"/>
    </row>
    <row r="81" spans="1:9" ht="15.75">
      <c r="A81" s="126">
        <v>3</v>
      </c>
      <c r="B81" s="127"/>
      <c r="C81" s="128"/>
      <c r="D81" s="135"/>
      <c r="E81" s="136"/>
      <c r="F81" s="130"/>
      <c r="G81" s="128"/>
      <c r="H81" s="129"/>
      <c r="I81" s="126"/>
    </row>
    <row r="82" spans="1:9" ht="15.75">
      <c r="A82" s="126">
        <v>4</v>
      </c>
      <c r="B82" s="127"/>
      <c r="C82" s="128"/>
      <c r="D82" s="135"/>
      <c r="E82" s="136"/>
      <c r="F82" s="130"/>
      <c r="G82" s="128"/>
      <c r="H82" s="129"/>
      <c r="I82" s="126"/>
    </row>
    <row r="83" spans="1:9" ht="15.75">
      <c r="A83" s="126">
        <v>5</v>
      </c>
      <c r="B83" s="127"/>
      <c r="C83" s="128"/>
      <c r="D83" s="135"/>
      <c r="E83" s="136"/>
      <c r="F83" s="130"/>
      <c r="G83" s="128"/>
      <c r="H83" s="129"/>
      <c r="I83" s="126"/>
    </row>
    <row r="85" spans="1:9" ht="23.25">
      <c r="A85" s="377" t="s">
        <v>194</v>
      </c>
      <c r="B85" s="377"/>
      <c r="C85" s="377"/>
      <c r="D85" s="377"/>
      <c r="E85" s="377"/>
      <c r="F85" s="377"/>
      <c r="G85" s="377"/>
      <c r="H85" s="377"/>
      <c r="I85" s="377"/>
    </row>
    <row r="86" spans="2:8" ht="15.75">
      <c r="B86" s="362" t="s">
        <v>147</v>
      </c>
      <c r="C86" s="362"/>
      <c r="D86" s="362"/>
      <c r="E86" s="362"/>
      <c r="F86" s="362"/>
      <c r="G86" s="362"/>
      <c r="H86" s="362"/>
    </row>
    <row r="87" spans="1:9" ht="31.5">
      <c r="A87" s="122" t="s">
        <v>145</v>
      </c>
      <c r="B87" s="123" t="s">
        <v>128</v>
      </c>
      <c r="C87" s="123" t="s">
        <v>129</v>
      </c>
      <c r="D87" s="124" t="s">
        <v>162</v>
      </c>
      <c r="E87" s="123" t="s">
        <v>130</v>
      </c>
      <c r="F87" s="202" t="s">
        <v>163</v>
      </c>
      <c r="G87" s="123" t="s">
        <v>144</v>
      </c>
      <c r="H87" s="123" t="s">
        <v>148</v>
      </c>
      <c r="I87" s="201" t="s">
        <v>146</v>
      </c>
    </row>
    <row r="88" spans="1:9" ht="15.75">
      <c r="A88" s="126">
        <v>1</v>
      </c>
      <c r="B88" s="127"/>
      <c r="C88" s="128"/>
      <c r="D88" s="135"/>
      <c r="E88" s="136"/>
      <c r="F88" s="130"/>
      <c r="G88" s="128"/>
      <c r="H88" s="129"/>
      <c r="I88" s="126"/>
    </row>
    <row r="89" spans="1:9" ht="15.75">
      <c r="A89" s="126">
        <v>2</v>
      </c>
      <c r="B89" s="127"/>
      <c r="C89" s="128"/>
      <c r="D89" s="135"/>
      <c r="E89" s="136"/>
      <c r="F89" s="130"/>
      <c r="G89" s="128"/>
      <c r="H89" s="129"/>
      <c r="I89" s="126"/>
    </row>
    <row r="90" spans="1:9" ht="15.75">
      <c r="A90" s="126">
        <v>3</v>
      </c>
      <c r="B90" s="127"/>
      <c r="C90" s="128"/>
      <c r="D90" s="135"/>
      <c r="E90" s="136"/>
      <c r="F90" s="130"/>
      <c r="G90" s="128"/>
      <c r="H90" s="129"/>
      <c r="I90" s="126"/>
    </row>
    <row r="91" spans="2:8" ht="15.75">
      <c r="B91" s="362" t="s">
        <v>149</v>
      </c>
      <c r="C91" s="362"/>
      <c r="D91" s="362"/>
      <c r="E91" s="362"/>
      <c r="F91" s="362"/>
      <c r="G91" s="362"/>
      <c r="H91" s="362"/>
    </row>
    <row r="92" spans="1:9" ht="31.5">
      <c r="A92" s="122" t="s">
        <v>145</v>
      </c>
      <c r="B92" s="123" t="s">
        <v>128</v>
      </c>
      <c r="C92" s="123" t="s">
        <v>129</v>
      </c>
      <c r="D92" s="124" t="s">
        <v>162</v>
      </c>
      <c r="E92" s="123" t="s">
        <v>130</v>
      </c>
      <c r="F92" s="202" t="s">
        <v>163</v>
      </c>
      <c r="G92" s="123" t="s">
        <v>144</v>
      </c>
      <c r="H92" s="123" t="s">
        <v>148</v>
      </c>
      <c r="I92" s="139" t="s">
        <v>146</v>
      </c>
    </row>
    <row r="93" spans="1:9" ht="15.75">
      <c r="A93" s="126">
        <v>1</v>
      </c>
      <c r="B93" s="127"/>
      <c r="C93" s="128"/>
      <c r="D93" s="135"/>
      <c r="E93" s="136"/>
      <c r="F93" s="130"/>
      <c r="G93" s="128"/>
      <c r="H93" s="129"/>
      <c r="I93" s="126"/>
    </row>
    <row r="94" spans="1:9" ht="15.75">
      <c r="A94" s="126">
        <v>2</v>
      </c>
      <c r="B94" s="127"/>
      <c r="C94" s="128"/>
      <c r="D94" s="135"/>
      <c r="E94" s="136"/>
      <c r="F94" s="130"/>
      <c r="G94" s="128"/>
      <c r="H94" s="129"/>
      <c r="I94" s="126"/>
    </row>
    <row r="95" spans="1:9" ht="15.75">
      <c r="A95" s="126">
        <v>3</v>
      </c>
      <c r="B95" s="127"/>
      <c r="C95" s="128"/>
      <c r="D95" s="135"/>
      <c r="E95" s="136"/>
      <c r="F95" s="130"/>
      <c r="G95" s="128"/>
      <c r="H95" s="129"/>
      <c r="I95" s="126"/>
    </row>
    <row r="96" spans="1:9" ht="15.75">
      <c r="A96" s="126">
        <v>4</v>
      </c>
      <c r="B96" s="127"/>
      <c r="C96" s="128"/>
      <c r="D96" s="135"/>
      <c r="E96" s="136"/>
      <c r="F96" s="130"/>
      <c r="G96" s="128"/>
      <c r="H96" s="129"/>
      <c r="I96" s="126"/>
    </row>
    <row r="97" spans="1:9" ht="15.75">
      <c r="A97" s="126">
        <v>5</v>
      </c>
      <c r="B97" s="127"/>
      <c r="C97" s="128"/>
      <c r="D97" s="135"/>
      <c r="E97" s="136"/>
      <c r="F97" s="130"/>
      <c r="G97" s="128"/>
      <c r="H97" s="129"/>
      <c r="I97" s="126"/>
    </row>
    <row r="99" spans="1:9" ht="23.25">
      <c r="A99" s="377" t="s">
        <v>195</v>
      </c>
      <c r="B99" s="377"/>
      <c r="C99" s="377"/>
      <c r="D99" s="377"/>
      <c r="E99" s="377"/>
      <c r="F99" s="377"/>
      <c r="G99" s="377"/>
      <c r="H99" s="377"/>
      <c r="I99" s="377"/>
    </row>
    <row r="100" spans="2:8" ht="15.75">
      <c r="B100" s="362" t="s">
        <v>147</v>
      </c>
      <c r="C100" s="362"/>
      <c r="D100" s="362"/>
      <c r="E100" s="362"/>
      <c r="F100" s="362"/>
      <c r="G100" s="362"/>
      <c r="H100" s="362"/>
    </row>
    <row r="101" spans="1:9" ht="31.5">
      <c r="A101" s="122" t="s">
        <v>145</v>
      </c>
      <c r="B101" s="123" t="s">
        <v>128</v>
      </c>
      <c r="C101" s="123" t="s">
        <v>129</v>
      </c>
      <c r="D101" s="124" t="s">
        <v>162</v>
      </c>
      <c r="E101" s="123" t="s">
        <v>130</v>
      </c>
      <c r="F101" s="202" t="s">
        <v>163</v>
      </c>
      <c r="G101" s="123" t="s">
        <v>144</v>
      </c>
      <c r="H101" s="123" t="s">
        <v>148</v>
      </c>
      <c r="I101" s="201" t="s">
        <v>146</v>
      </c>
    </row>
    <row r="102" spans="1:9" ht="15.75">
      <c r="A102" s="126">
        <v>1</v>
      </c>
      <c r="B102" s="127"/>
      <c r="C102" s="128"/>
      <c r="D102" s="135"/>
      <c r="E102" s="136"/>
      <c r="F102" s="130"/>
      <c r="G102" s="128"/>
      <c r="H102" s="129"/>
      <c r="I102" s="126"/>
    </row>
    <row r="103" spans="1:9" ht="15.75">
      <c r="A103" s="126">
        <v>2</v>
      </c>
      <c r="B103" s="127"/>
      <c r="C103" s="128"/>
      <c r="D103" s="135"/>
      <c r="E103" s="136"/>
      <c r="F103" s="130"/>
      <c r="G103" s="128"/>
      <c r="H103" s="129"/>
      <c r="I103" s="126"/>
    </row>
    <row r="104" spans="1:9" ht="15.75">
      <c r="A104" s="126">
        <v>3</v>
      </c>
      <c r="B104" s="127"/>
      <c r="C104" s="128"/>
      <c r="D104" s="135"/>
      <c r="E104" s="136"/>
      <c r="F104" s="130"/>
      <c r="G104" s="128"/>
      <c r="H104" s="129"/>
      <c r="I104" s="126"/>
    </row>
    <row r="105" spans="2:8" ht="15.75">
      <c r="B105" s="362" t="s">
        <v>149</v>
      </c>
      <c r="C105" s="362"/>
      <c r="D105" s="362"/>
      <c r="E105" s="362"/>
      <c r="F105" s="362"/>
      <c r="G105" s="362"/>
      <c r="H105" s="362"/>
    </row>
    <row r="106" spans="1:9" ht="31.5">
      <c r="A106" s="122" t="s">
        <v>145</v>
      </c>
      <c r="B106" s="123" t="s">
        <v>128</v>
      </c>
      <c r="C106" s="123" t="s">
        <v>129</v>
      </c>
      <c r="D106" s="124" t="s">
        <v>162</v>
      </c>
      <c r="E106" s="123" t="s">
        <v>130</v>
      </c>
      <c r="F106" s="202" t="s">
        <v>163</v>
      </c>
      <c r="G106" s="123" t="s">
        <v>144</v>
      </c>
      <c r="H106" s="123" t="s">
        <v>148</v>
      </c>
      <c r="I106" s="139" t="s">
        <v>146</v>
      </c>
    </row>
    <row r="107" spans="1:9" ht="15.75">
      <c r="A107" s="126">
        <v>1</v>
      </c>
      <c r="B107" s="127"/>
      <c r="C107" s="128"/>
      <c r="D107" s="135"/>
      <c r="E107" s="136"/>
      <c r="F107" s="130"/>
      <c r="G107" s="128"/>
      <c r="H107" s="129"/>
      <c r="I107" s="126"/>
    </row>
    <row r="108" spans="1:9" ht="15.75">
      <c r="A108" s="126">
        <v>2</v>
      </c>
      <c r="B108" s="127"/>
      <c r="C108" s="128"/>
      <c r="D108" s="135"/>
      <c r="E108" s="136"/>
      <c r="F108" s="130"/>
      <c r="G108" s="128"/>
      <c r="H108" s="129"/>
      <c r="I108" s="126"/>
    </row>
    <row r="109" spans="1:9" ht="15.75">
      <c r="A109" s="126">
        <v>3</v>
      </c>
      <c r="B109" s="127"/>
      <c r="C109" s="128"/>
      <c r="D109" s="135"/>
      <c r="E109" s="136"/>
      <c r="F109" s="130"/>
      <c r="G109" s="128"/>
      <c r="H109" s="129"/>
      <c r="I109" s="126"/>
    </row>
    <row r="110" spans="1:9" ht="15.75">
      <c r="A110" s="126">
        <v>4</v>
      </c>
      <c r="B110" s="127"/>
      <c r="C110" s="128"/>
      <c r="D110" s="135"/>
      <c r="E110" s="136"/>
      <c r="F110" s="130"/>
      <c r="G110" s="128"/>
      <c r="H110" s="129"/>
      <c r="I110" s="126"/>
    </row>
    <row r="111" spans="1:9" ht="15.75">
      <c r="A111" s="126">
        <v>5</v>
      </c>
      <c r="B111" s="127"/>
      <c r="C111" s="128"/>
      <c r="D111" s="135"/>
      <c r="E111" s="136"/>
      <c r="F111" s="130"/>
      <c r="G111" s="128"/>
      <c r="H111" s="129"/>
      <c r="I111" s="126"/>
    </row>
  </sheetData>
  <sheetProtection/>
  <mergeCells count="24">
    <mergeCell ref="B49:H49"/>
    <mergeCell ref="B2:H2"/>
    <mergeCell ref="B7:H7"/>
    <mergeCell ref="A1:I1"/>
    <mergeCell ref="A15:I15"/>
    <mergeCell ref="B16:H16"/>
    <mergeCell ref="B21:H21"/>
    <mergeCell ref="B105:H105"/>
    <mergeCell ref="B77:H77"/>
    <mergeCell ref="A85:I85"/>
    <mergeCell ref="B86:H86"/>
    <mergeCell ref="B91:H91"/>
    <mergeCell ref="A29:I29"/>
    <mergeCell ref="B30:H30"/>
    <mergeCell ref="B35:H35"/>
    <mergeCell ref="A43:I43"/>
    <mergeCell ref="B44:H44"/>
    <mergeCell ref="A99:I99"/>
    <mergeCell ref="B100:H100"/>
    <mergeCell ref="A57:I57"/>
    <mergeCell ref="B58:H58"/>
    <mergeCell ref="B63:H63"/>
    <mergeCell ref="A71:I71"/>
    <mergeCell ref="B72:H72"/>
  </mergeCells>
  <dataValidations count="5">
    <dataValidation allowBlank="1" showInputMessage="1" showErrorMessage="1" promptTitle="ÁREA DE DESEMPEÑO" prompt="Primaria" sqref="I9:I13 I23:I27 I37:I41 I51:I55 I65:I69 I79:I83 I93:I97 I107:I111"/>
    <dataValidation allowBlank="1" showInputMessage="1" showErrorMessage="1" promptTitle="ÁREA DE DESEMPEÑO" prompt="Preescolar" sqref="I4:I6 I18:I20 I32:I34 I46:I48 I60:I62 I74:I76 I88:I90 I102:I104"/>
    <dataValidation allowBlank="1" showInputMessage="1" showErrorMessage="1" promptTitle="TODOS LOS TITULOS" prompt="Se ingresan todos los titulos de pregrado y post grado." sqref="H4:H6 H9:H13 H18:H20 H23:H27 H32:H34 H37:H41 H46:H48 H51:H55 H60:H62 H65:H69 H74:H76 H79:H83 H88:H90 H93:H97 H102:H104 H107:H111"/>
    <dataValidation allowBlank="1" showInputMessage="1" showErrorMessage="1" prompt="Propiedad, Provisional, Temporal, Comisión, Permiso Sindical" sqref="G4:G6 G9:G13 G18:G20 G23:G27 G32:G34 G37:G41 G46:G48 G51:G55 G60:G62 G65:G69 G74:G76 G79:G83 G88:G90 G93:G97 G102:G104 G107:G111"/>
    <dataValidation allowBlank="1" showInputMessage="1" showErrorMessage="1" promptTitle="Tipo de Nombramiento" prompt="Propiedad, Provisional, Temporal, Comisión, Permiso Sindical" sqref="G3 G17 G31 G45 G59 G73 G87 G101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4">
      <selection activeCell="D16" sqref="D16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5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152"/>
    </row>
    <row r="2" spans="1:19" s="153" customFormat="1" ht="15.75" customHeight="1">
      <c r="A2" s="288" t="s">
        <v>1</v>
      </c>
      <c r="B2" s="288"/>
      <c r="C2" s="357">
        <f>+'Consolidado IE o CE '!C3:D3</f>
        <v>2012</v>
      </c>
      <c r="D2" s="35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8" t="s">
        <v>2</v>
      </c>
      <c r="B3" s="288"/>
      <c r="C3" s="358">
        <f>+'Consolidado IE o CE '!C4:H4</f>
        <v>0</v>
      </c>
      <c r="D3" s="358"/>
      <c r="E3" s="358"/>
      <c r="F3" s="358"/>
      <c r="G3" s="358"/>
      <c r="H3" s="358"/>
      <c r="J3" s="359" t="s">
        <v>135</v>
      </c>
      <c r="K3" s="360"/>
      <c r="L3" s="361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8" t="s">
        <v>3</v>
      </c>
      <c r="B4" s="288"/>
      <c r="C4" s="341">
        <f>+'Consolidado IE o CE '!C5:H5</f>
        <v>0</v>
      </c>
      <c r="D4" s="341"/>
      <c r="E4" s="341"/>
      <c r="F4" s="341"/>
      <c r="G4" s="341"/>
      <c r="H4" s="341"/>
      <c r="J4" s="342" t="s">
        <v>107</v>
      </c>
      <c r="K4" s="343"/>
      <c r="L4" s="344"/>
      <c r="M4" s="226" t="s">
        <v>171</v>
      </c>
      <c r="N4" s="230" t="s">
        <v>172</v>
      </c>
      <c r="O4" s="230" t="s">
        <v>173</v>
      </c>
      <c r="P4" s="231" t="s">
        <v>108</v>
      </c>
      <c r="Q4" s="143"/>
    </row>
    <row r="5" spans="1:18" s="153" customFormat="1" ht="31.5" customHeight="1">
      <c r="A5" s="288" t="s">
        <v>151</v>
      </c>
      <c r="B5" s="288"/>
      <c r="C5" s="345"/>
      <c r="D5" s="345"/>
      <c r="E5" s="345"/>
      <c r="F5" s="345"/>
      <c r="G5" s="345"/>
      <c r="H5" s="345"/>
      <c r="J5" s="347" t="s">
        <v>110</v>
      </c>
      <c r="K5" s="348"/>
      <c r="L5" s="348"/>
      <c r="M5" s="268" t="s">
        <v>26</v>
      </c>
      <c r="N5" s="271"/>
      <c r="O5" s="272"/>
      <c r="P5" s="267"/>
      <c r="Q5" s="140"/>
      <c r="R5" s="222"/>
    </row>
    <row r="6" spans="1:17" s="153" customFormat="1" ht="33" customHeight="1">
      <c r="A6" s="288" t="s">
        <v>152</v>
      </c>
      <c r="B6" s="288"/>
      <c r="C6" s="346">
        <f>+'Consolidado IE o CE '!C7:H7</f>
        <v>0</v>
      </c>
      <c r="D6" s="346"/>
      <c r="E6" s="346"/>
      <c r="F6" s="346"/>
      <c r="G6" s="346"/>
      <c r="H6" s="346"/>
      <c r="J6" s="349"/>
      <c r="K6" s="350"/>
      <c r="L6" s="350"/>
      <c r="M6" s="269" t="s">
        <v>168</v>
      </c>
      <c r="N6" s="273"/>
      <c r="O6" s="274"/>
      <c r="P6" s="275"/>
      <c r="Q6" s="140"/>
    </row>
    <row r="7" spans="1:17" s="153" customFormat="1" ht="30.75" customHeight="1" thickBot="1">
      <c r="A7" s="288" t="s">
        <v>136</v>
      </c>
      <c r="B7" s="288"/>
      <c r="C7" s="293"/>
      <c r="D7" s="293"/>
      <c r="E7" s="293"/>
      <c r="F7" s="293"/>
      <c r="G7" s="293"/>
      <c r="H7" s="293"/>
      <c r="J7" s="351"/>
      <c r="K7" s="352"/>
      <c r="L7" s="352"/>
      <c r="M7" s="270" t="s">
        <v>169</v>
      </c>
      <c r="N7" s="276"/>
      <c r="O7" s="277"/>
      <c r="P7" s="278"/>
      <c r="Q7" s="140"/>
    </row>
    <row r="8" spans="1:17" s="153" customFormat="1" ht="32.25" customHeight="1">
      <c r="A8" s="288" t="s">
        <v>137</v>
      </c>
      <c r="B8" s="288"/>
      <c r="C8" s="291"/>
      <c r="D8" s="291"/>
      <c r="E8" s="291"/>
      <c r="F8" s="291"/>
      <c r="G8" s="291"/>
      <c r="H8" s="291"/>
      <c r="J8" s="347" t="s">
        <v>112</v>
      </c>
      <c r="K8" s="348"/>
      <c r="L8" s="348"/>
      <c r="M8" s="227" t="s">
        <v>26</v>
      </c>
      <c r="N8" s="271"/>
      <c r="O8" s="272"/>
      <c r="P8" s="267"/>
      <c r="Q8" s="140"/>
    </row>
    <row r="9" spans="1:19" s="153" customFormat="1" ht="32.25" customHeight="1">
      <c r="A9" s="285" t="s">
        <v>138</v>
      </c>
      <c r="B9" s="285"/>
      <c r="C9" s="291"/>
      <c r="D9" s="291"/>
      <c r="E9" s="291"/>
      <c r="F9" s="291"/>
      <c r="G9" s="291"/>
      <c r="H9" s="291"/>
      <c r="J9" s="349"/>
      <c r="K9" s="350"/>
      <c r="L9" s="350"/>
      <c r="M9" s="228" t="s">
        <v>168</v>
      </c>
      <c r="N9" s="273"/>
      <c r="O9" s="274"/>
      <c r="P9" s="275"/>
      <c r="Q9" s="140"/>
      <c r="R9" s="29"/>
      <c r="S9" s="152"/>
    </row>
    <row r="10" spans="1:19" s="153" customFormat="1" ht="32.25" customHeight="1" thickBot="1">
      <c r="A10" s="288" t="s">
        <v>7</v>
      </c>
      <c r="B10" s="288"/>
      <c r="C10" s="341">
        <f>+'Consolidado IE o CE '!C11:H11</f>
        <v>0</v>
      </c>
      <c r="D10" s="341"/>
      <c r="E10" s="341"/>
      <c r="F10" s="341"/>
      <c r="G10" s="341"/>
      <c r="H10" s="341"/>
      <c r="I10" s="29"/>
      <c r="J10" s="351"/>
      <c r="K10" s="352"/>
      <c r="L10" s="352"/>
      <c r="M10" s="229" t="s">
        <v>169</v>
      </c>
      <c r="N10" s="276"/>
      <c r="O10" s="277"/>
      <c r="P10" s="278"/>
      <c r="Q10" s="140"/>
      <c r="R10" s="29"/>
      <c r="S10" s="152"/>
    </row>
    <row r="11" spans="1:19" s="153" customFormat="1" ht="53.25" customHeight="1" thickBot="1">
      <c r="A11" s="332" t="s">
        <v>133</v>
      </c>
      <c r="B11" s="333"/>
      <c r="C11" s="38">
        <v>60</v>
      </c>
      <c r="D11" s="29"/>
      <c r="E11" s="29"/>
      <c r="F11" s="29"/>
      <c r="G11" s="29"/>
      <c r="H11" s="29"/>
      <c r="I11" s="29"/>
      <c r="J11" s="353" t="s">
        <v>115</v>
      </c>
      <c r="K11" s="354"/>
      <c r="L11" s="354"/>
      <c r="M11" s="221" t="s">
        <v>170</v>
      </c>
      <c r="N11" s="271"/>
      <c r="O11" s="272"/>
      <c r="P11" s="267"/>
      <c r="Q11" s="140"/>
      <c r="R11" s="29"/>
      <c r="S11" s="152"/>
    </row>
    <row r="12" spans="1:19" s="153" customFormat="1" ht="53.25" customHeight="1" thickBot="1">
      <c r="A12" s="332" t="s">
        <v>134</v>
      </c>
      <c r="B12" s="333"/>
      <c r="C12" s="223">
        <v>60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34" t="s">
        <v>8</v>
      </c>
      <c r="B13" s="335"/>
      <c r="C13" s="39">
        <v>60</v>
      </c>
      <c r="D13" s="29"/>
      <c r="E13" s="29"/>
      <c r="F13" s="336"/>
      <c r="G13" s="336"/>
      <c r="H13" s="336"/>
      <c r="I13" s="336"/>
      <c r="J13" s="336"/>
      <c r="K13" s="336"/>
      <c r="L13" s="336"/>
      <c r="M13" s="336"/>
      <c r="N13" s="336"/>
      <c r="O13" s="37"/>
      <c r="P13" s="158"/>
      <c r="Q13" s="37"/>
    </row>
    <row r="14" spans="1:18" ht="34.5" customHeight="1" thickBot="1">
      <c r="A14" s="332" t="s">
        <v>9</v>
      </c>
      <c r="B14" s="332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7" t="s">
        <v>156</v>
      </c>
      <c r="B15" s="337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8" t="s">
        <v>21</v>
      </c>
      <c r="B16" s="288"/>
      <c r="C16" s="118"/>
      <c r="D16" s="119"/>
      <c r="E16" s="119">
        <v>3</v>
      </c>
      <c r="F16" s="119">
        <v>3</v>
      </c>
      <c r="G16" s="119">
        <v>3</v>
      </c>
      <c r="H16" s="119">
        <v>3</v>
      </c>
      <c r="I16" s="119">
        <v>3</v>
      </c>
      <c r="J16" s="119">
        <v>3</v>
      </c>
      <c r="K16" s="119">
        <v>3</v>
      </c>
      <c r="L16" s="119">
        <v>3</v>
      </c>
      <c r="M16" s="52">
        <f>SUM(C16:L16)</f>
        <v>24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8" t="s">
        <v>22</v>
      </c>
      <c r="B17" s="28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8" t="s">
        <v>23</v>
      </c>
      <c r="B18" s="288"/>
      <c r="C18" s="183" t="e">
        <f aca="true" t="shared" si="0" ref="C18:M18">C17/C16</f>
        <v>#DIV/0!</v>
      </c>
      <c r="D18" s="183" t="e">
        <f t="shared" si="0"/>
        <v>#DIV/0!</v>
      </c>
      <c r="E18" s="183">
        <f t="shared" si="0"/>
        <v>0</v>
      </c>
      <c r="F18" s="183">
        <f t="shared" si="0"/>
        <v>0</v>
      </c>
      <c r="G18" s="183">
        <f t="shared" si="0"/>
        <v>0</v>
      </c>
      <c r="H18" s="183">
        <f t="shared" si="0"/>
        <v>0</v>
      </c>
      <c r="I18" s="183">
        <f t="shared" si="0"/>
        <v>0</v>
      </c>
      <c r="J18" s="183">
        <f t="shared" si="0"/>
        <v>0</v>
      </c>
      <c r="K18" s="183">
        <f t="shared" si="0"/>
        <v>0</v>
      </c>
      <c r="L18" s="183">
        <f t="shared" si="0"/>
        <v>0</v>
      </c>
      <c r="M18" s="7">
        <f t="shared" si="0"/>
        <v>0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8" t="s">
        <v>24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</row>
    <row r="20" spans="1:19" ht="15.75">
      <c r="A20" s="339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40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40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40"/>
      <c r="B23" s="63" t="s">
        <v>29</v>
      </c>
      <c r="C23" s="64"/>
      <c r="D23" s="65"/>
      <c r="E23" s="13">
        <f aca="true" t="shared" si="1" ref="E23:L23">SUM(E24:E29)</f>
        <v>5</v>
      </c>
      <c r="F23" s="3">
        <f t="shared" si="1"/>
        <v>5</v>
      </c>
      <c r="G23" s="3">
        <f t="shared" si="1"/>
        <v>5</v>
      </c>
      <c r="H23" s="3">
        <f t="shared" si="1"/>
        <v>5</v>
      </c>
      <c r="I23" s="3">
        <f t="shared" si="1"/>
        <v>5</v>
      </c>
      <c r="J23" s="3">
        <f t="shared" si="1"/>
        <v>5</v>
      </c>
      <c r="K23" s="3">
        <f t="shared" si="1"/>
        <v>5</v>
      </c>
      <c r="L23" s="3">
        <f t="shared" si="1"/>
        <v>5</v>
      </c>
      <c r="M23" s="66">
        <f aca="true" t="shared" si="2" ref="M23:M41">SUM(E23:L23)</f>
        <v>40</v>
      </c>
      <c r="N23" s="208"/>
      <c r="O23" s="156"/>
      <c r="P23" s="156"/>
      <c r="Q23" s="156"/>
      <c r="R23" s="156"/>
      <c r="S23" s="205"/>
    </row>
    <row r="24" spans="1:19" ht="15.75" customHeight="1">
      <c r="A24" s="340"/>
      <c r="B24" s="224" t="s">
        <v>30</v>
      </c>
      <c r="C24" s="67"/>
      <c r="D24" s="68"/>
      <c r="E24" s="18">
        <v>5</v>
      </c>
      <c r="F24" s="18">
        <v>5</v>
      </c>
      <c r="G24" s="18">
        <v>5</v>
      </c>
      <c r="H24" s="18">
        <v>5</v>
      </c>
      <c r="I24" s="18">
        <v>5</v>
      </c>
      <c r="J24" s="18">
        <v>5</v>
      </c>
      <c r="K24" s="18">
        <v>5</v>
      </c>
      <c r="L24" s="18">
        <v>5</v>
      </c>
      <c r="M24" s="71">
        <f t="shared" si="2"/>
        <v>40</v>
      </c>
      <c r="N24" s="208"/>
      <c r="O24" s="156"/>
      <c r="P24" s="156"/>
      <c r="Q24" s="156"/>
      <c r="R24" s="156"/>
      <c r="S24" s="205"/>
    </row>
    <row r="25" spans="1:19" ht="15.75" customHeight="1">
      <c r="A25" s="340"/>
      <c r="B25" s="224" t="s">
        <v>31</v>
      </c>
      <c r="C25" s="67"/>
      <c r="D25" s="68"/>
      <c r="E25" s="69"/>
      <c r="F25" s="69"/>
      <c r="G25" s="69"/>
      <c r="H25" s="69"/>
      <c r="I25" s="69"/>
      <c r="J25" s="69"/>
      <c r="K25" s="69"/>
      <c r="L25" s="69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40"/>
      <c r="B26" s="72" t="s">
        <v>32</v>
      </c>
      <c r="C26" s="67"/>
      <c r="D26" s="68"/>
      <c r="E26" s="69"/>
      <c r="F26" s="69"/>
      <c r="G26" s="69"/>
      <c r="H26" s="69"/>
      <c r="I26" s="69"/>
      <c r="J26" s="69"/>
      <c r="K26" s="69"/>
      <c r="L26" s="69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40"/>
      <c r="B27" s="224" t="s">
        <v>33</v>
      </c>
      <c r="C27" s="67"/>
      <c r="D27" s="68"/>
      <c r="E27" s="69"/>
      <c r="F27" s="69"/>
      <c r="G27" s="69"/>
      <c r="H27" s="69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40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40"/>
      <c r="B29" s="224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40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40"/>
      <c r="B31" s="224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40"/>
      <c r="B32" s="224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40"/>
      <c r="B33" s="224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40"/>
      <c r="B34" s="224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40"/>
      <c r="B35" s="224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40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40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40"/>
      <c r="B38" s="224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40"/>
      <c r="B39" s="224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40"/>
      <c r="B40" s="224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40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40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40"/>
      <c r="B43" s="224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40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40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40"/>
      <c r="B46" s="224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40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40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40"/>
      <c r="B49" s="224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40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40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40"/>
      <c r="B52" s="224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40"/>
      <c r="B53" s="224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40"/>
      <c r="B54" s="224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40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40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40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40"/>
      <c r="B58" s="224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40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40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40"/>
      <c r="B61" s="224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40"/>
      <c r="B62" s="224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40"/>
      <c r="B63" s="224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40"/>
      <c r="B64" s="224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40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40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40"/>
      <c r="B67" s="224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40"/>
      <c r="B68" s="224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40"/>
      <c r="B69" s="224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40"/>
      <c r="B70" s="224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40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40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40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40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40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40"/>
      <c r="B76" s="224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40"/>
      <c r="B77" s="224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40"/>
      <c r="B78" s="224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40"/>
      <c r="B79" s="224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40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40"/>
      <c r="B81" s="224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40"/>
      <c r="B82" s="224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40"/>
      <c r="B83" s="224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40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40"/>
      <c r="B85" s="224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40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40"/>
      <c r="B87" s="224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40"/>
      <c r="B88" s="224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40"/>
      <c r="B89" s="224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40"/>
      <c r="B90" s="224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40"/>
      <c r="B91" s="224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40"/>
      <c r="B92" s="224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40"/>
      <c r="B93" s="224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40"/>
      <c r="B94" s="224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40"/>
      <c r="B95" s="224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40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40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40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40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40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40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40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40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40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9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30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30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30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31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14" t="s">
        <v>87</v>
      </c>
      <c r="B110" s="315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5</v>
      </c>
      <c r="F110" s="89">
        <f t="shared" si="18"/>
        <v>5</v>
      </c>
      <c r="G110" s="89">
        <f t="shared" si="18"/>
        <v>5</v>
      </c>
      <c r="H110" s="89">
        <f t="shared" si="18"/>
        <v>5</v>
      </c>
      <c r="I110" s="89">
        <f t="shared" si="18"/>
        <v>5</v>
      </c>
      <c r="J110" s="89">
        <f t="shared" si="18"/>
        <v>5</v>
      </c>
      <c r="K110" s="89">
        <f t="shared" si="18"/>
        <v>5</v>
      </c>
      <c r="L110" s="89">
        <f t="shared" si="18"/>
        <v>5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6" t="s">
        <v>88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8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9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9"/>
      <c r="B114" s="41" t="s">
        <v>139</v>
      </c>
      <c r="C114" s="321"/>
      <c r="D114" s="322"/>
      <c r="E114" s="322"/>
      <c r="F114" s="322"/>
      <c r="G114" s="322"/>
      <c r="H114" s="322"/>
      <c r="I114" s="322"/>
      <c r="J114" s="322"/>
      <c r="K114" s="322"/>
      <c r="L114" s="323"/>
      <c r="M114" s="225"/>
      <c r="N114" s="20">
        <f>+N123+N145+N152+N156+N163+N173+N179+N186+N197+N207+N212</f>
        <v>5.454545454545454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9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9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9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15</v>
      </c>
      <c r="F117" s="5">
        <f aca="true" t="shared" si="21" ref="F117:F122">+F24*$F$16</f>
        <v>15</v>
      </c>
      <c r="G117" s="5">
        <f aca="true" t="shared" si="22" ref="G117:G122">+G24*$G$16</f>
        <v>15</v>
      </c>
      <c r="H117" s="5">
        <f aca="true" t="shared" si="23" ref="H117:H122">+H24*$H$16</f>
        <v>15</v>
      </c>
      <c r="I117" s="5">
        <f aca="true" t="shared" si="24" ref="I117:I122">+I24*$I$16</f>
        <v>15</v>
      </c>
      <c r="J117" s="5">
        <f aca="true" t="shared" si="25" ref="J117:J122">+J24*$J$16</f>
        <v>15</v>
      </c>
      <c r="K117" s="5">
        <f aca="true" t="shared" si="26" ref="K117:K122">+K24*$K$16</f>
        <v>15</v>
      </c>
      <c r="L117" s="5">
        <f aca="true" t="shared" si="27" ref="L117:L122">+L24*$L$16</f>
        <v>15</v>
      </c>
      <c r="M117" s="4">
        <f aca="true" t="shared" si="28" ref="M117:M122">SUM(E117:L117)</f>
        <v>120</v>
      </c>
      <c r="N117" s="6">
        <f aca="true" t="shared" si="29" ref="N117:N122">+M117/$C$14</f>
        <v>5.454545454545454</v>
      </c>
      <c r="O117" s="185"/>
      <c r="P117" s="6">
        <f aca="true" t="shared" si="30" ref="P117:P122">+N117-O117</f>
        <v>5.454545454545454</v>
      </c>
      <c r="Q117" s="7">
        <f aca="true" t="shared" si="31" ref="Q117:Q122">+P117*$C$14</f>
        <v>119.99999999999999</v>
      </c>
      <c r="R117" s="6">
        <f aca="true" t="shared" si="32" ref="R117:R122">(+Q117*$C$13)</f>
        <v>7199.999999999999</v>
      </c>
      <c r="S117" s="44">
        <f aca="true" t="shared" si="33" ref="S117:S122">+R117/60</f>
        <v>119.99999999999999</v>
      </c>
    </row>
    <row r="118" spans="1:19" s="153" customFormat="1" ht="15.75">
      <c r="A118" s="319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9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9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9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9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9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5.454545454545454</v>
      </c>
      <c r="O123" s="19">
        <f t="shared" si="34"/>
        <v>0</v>
      </c>
      <c r="P123" s="11">
        <f t="shared" si="34"/>
        <v>5.454545454545454</v>
      </c>
      <c r="Q123" s="11">
        <f t="shared" si="34"/>
        <v>119.99999999999999</v>
      </c>
      <c r="R123" s="11">
        <f t="shared" si="34"/>
        <v>7199.999999999999</v>
      </c>
      <c r="S123" s="11">
        <f t="shared" si="34"/>
        <v>119.99999999999999</v>
      </c>
    </row>
    <row r="124" spans="1:19" ht="28.5" customHeight="1">
      <c r="A124" s="319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9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9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9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9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9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9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9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9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9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9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9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9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9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9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9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9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9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9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9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9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9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9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9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9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9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9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9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9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9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9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9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9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9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9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9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9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9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9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9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9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9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9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9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9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9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9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9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9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9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9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9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9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9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9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9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9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9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9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9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9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9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9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9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9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9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9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9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9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9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9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9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9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9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9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9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9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9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9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9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9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9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9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20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24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5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5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5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6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32"/>
    </row>
    <row r="213" spans="1:21" ht="30.75" customHeight="1" thickBot="1">
      <c r="A213" s="327" t="s">
        <v>104</v>
      </c>
      <c r="B213" s="328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16">
        <f>+N212+N207+N197+N186+N179+N173+N163+N156+N152+N145+N123+N112+N113</f>
        <v>5.454545454545454</v>
      </c>
      <c r="O213" s="186">
        <f>+O212+O207+O197+O186+O179+O173+O163+O156+O152+O145+O123+O112+O113</f>
        <v>0</v>
      </c>
      <c r="P213" s="16">
        <f>+P212+P207+P197+P186+P179+P173+P163+P156+P152+P145+P123+P113+P112</f>
        <v>5.454545454545454</v>
      </c>
      <c r="Q213" s="16">
        <f>+Q212+Q207+Q197+Q186+Q179+Q173+Q163+Q156+Q152+Q145+Q123+Q113+Q112</f>
        <v>119.99999999999999</v>
      </c>
      <c r="R213" s="17">
        <f>+R212+R207+R197+R186+R179+R173+R163+R156+R152+R145+R123+R113+R112</f>
        <v>7199.999999999999</v>
      </c>
      <c r="S213" s="17">
        <f>+S212+S207+S197+S186+S179+S173+S163+S156+S152+S145+S123+S113+S112</f>
        <v>119.99999999999999</v>
      </c>
      <c r="U213" s="232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81" t="s">
        <v>142</v>
      </c>
      <c r="P215" s="282"/>
      <c r="Q215" s="282"/>
      <c r="R215" s="283"/>
      <c r="S215" s="94">
        <f>+N213</f>
        <v>5.454545454545454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81" t="s">
        <v>143</v>
      </c>
      <c r="P216" s="282"/>
      <c r="Q216" s="282"/>
      <c r="R216" s="283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81" t="s">
        <v>92</v>
      </c>
      <c r="P217" s="282"/>
      <c r="Q217" s="282"/>
      <c r="R217" s="283"/>
      <c r="S217" s="94">
        <f>+P213</f>
        <v>5.454545454545454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81" t="s">
        <v>113</v>
      </c>
      <c r="P218" s="282"/>
      <c r="Q218" s="282"/>
      <c r="R218" s="283"/>
      <c r="S218" s="94">
        <f>+Q213</f>
        <v>119.99999999999999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81" t="s">
        <v>94</v>
      </c>
      <c r="P219" s="282"/>
      <c r="Q219" s="282"/>
      <c r="R219" s="283"/>
      <c r="S219" s="94">
        <f>+R213</f>
        <v>7199.999999999999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81" t="s">
        <v>95</v>
      </c>
      <c r="P220" s="282"/>
      <c r="Q220" s="282"/>
      <c r="R220" s="283"/>
      <c r="S220" s="94">
        <f>+S213</f>
        <v>119.99999999999999</v>
      </c>
    </row>
    <row r="221" spans="1:19" s="163" customFormat="1" ht="38.25" customHeight="1">
      <c r="A221" s="164"/>
      <c r="B221" s="173"/>
      <c r="C221" s="174"/>
      <c r="D221" s="143"/>
      <c r="E221" s="300"/>
      <c r="F221" s="300"/>
      <c r="G221" s="300"/>
      <c r="H221" s="312"/>
      <c r="I221" s="312"/>
      <c r="J221" s="214"/>
      <c r="K221" s="214"/>
      <c r="L221" s="313"/>
      <c r="M221" s="313"/>
      <c r="N221" s="162"/>
      <c r="O221" s="281" t="s">
        <v>141</v>
      </c>
      <c r="P221" s="282"/>
      <c r="Q221" s="282"/>
      <c r="R221" s="283"/>
      <c r="S221" s="34"/>
    </row>
    <row r="222" spans="1:19" s="163" customFormat="1" ht="25.5" customHeight="1">
      <c r="A222" s="164"/>
      <c r="B222" s="162"/>
      <c r="C222" s="143"/>
      <c r="D222" s="143"/>
      <c r="E222" s="300"/>
      <c r="F222" s="300"/>
      <c r="G222" s="300"/>
      <c r="H222" s="140"/>
      <c r="I222" s="140"/>
      <c r="J222" s="162"/>
      <c r="K222" s="162"/>
      <c r="L222" s="162"/>
      <c r="M222" s="162"/>
      <c r="N222" s="162"/>
      <c r="O222" s="281" t="s">
        <v>117</v>
      </c>
      <c r="P222" s="282"/>
      <c r="Q222" s="282"/>
      <c r="R222" s="283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300"/>
      <c r="F223" s="300"/>
      <c r="G223" s="300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6" t="s">
        <v>121</v>
      </c>
      <c r="C225" s="307"/>
      <c r="D225" s="27">
        <f>SUM(D224:D224)</f>
        <v>0</v>
      </c>
      <c r="E225" s="300"/>
      <c r="F225" s="300"/>
      <c r="G225" s="300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8" t="s">
        <v>140</v>
      </c>
      <c r="C226" s="309"/>
      <c r="D226" s="27">
        <f>+D225*M3</f>
        <v>0</v>
      </c>
      <c r="E226" s="300"/>
      <c r="F226" s="300"/>
      <c r="G226" s="300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10" t="s">
        <v>122</v>
      </c>
      <c r="C227" s="309"/>
      <c r="D227" s="27">
        <f>+M17</f>
        <v>0</v>
      </c>
      <c r="E227" s="300"/>
      <c r="F227" s="300"/>
      <c r="G227" s="300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10" t="s">
        <v>123</v>
      </c>
      <c r="C228" s="309"/>
      <c r="D228" s="27">
        <f>+D227-D226</f>
        <v>0</v>
      </c>
      <c r="E228" s="300"/>
      <c r="F228" s="300"/>
      <c r="G228" s="300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11" t="s">
        <v>124</v>
      </c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5" t="s">
        <v>125</v>
      </c>
      <c r="B237" s="305"/>
      <c r="C237" s="305"/>
      <c r="D237" s="29"/>
      <c r="E237" s="29"/>
      <c r="F237" s="305" t="s">
        <v>126</v>
      </c>
      <c r="G237" s="305"/>
      <c r="H237" s="305"/>
      <c r="I237" s="305"/>
      <c r="J237" s="305"/>
      <c r="K237" s="305"/>
      <c r="L237" s="305"/>
      <c r="M237" s="305"/>
      <c r="N237" s="305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J8:L10"/>
    <mergeCell ref="J11:L11"/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A6:B6"/>
    <mergeCell ref="C6:H6"/>
    <mergeCell ref="J5:L7"/>
    <mergeCell ref="A7:B7"/>
    <mergeCell ref="C7:H7"/>
    <mergeCell ref="A17:B17"/>
    <mergeCell ref="A18:B18"/>
    <mergeCell ref="A19:S19"/>
    <mergeCell ref="A20:A104"/>
    <mergeCell ref="A8:B8"/>
    <mergeCell ref="C8:H8"/>
    <mergeCell ref="A9:B9"/>
    <mergeCell ref="C9:H9"/>
    <mergeCell ref="A10:B10"/>
    <mergeCell ref="C10:H10"/>
    <mergeCell ref="O218:R218"/>
    <mergeCell ref="O219:R219"/>
    <mergeCell ref="A105:A109"/>
    <mergeCell ref="A11:B11"/>
    <mergeCell ref="A12:B12"/>
    <mergeCell ref="A13:B13"/>
    <mergeCell ref="F13:N13"/>
    <mergeCell ref="A14:B14"/>
    <mergeCell ref="A15:B15"/>
    <mergeCell ref="A16:B16"/>
    <mergeCell ref="O220:R220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E228:G228"/>
    <mergeCell ref="B231:R231"/>
    <mergeCell ref="E221:G221"/>
    <mergeCell ref="H221:I221"/>
    <mergeCell ref="L221:M221"/>
    <mergeCell ref="O221:R221"/>
    <mergeCell ref="E222:G222"/>
    <mergeCell ref="O222:R222"/>
    <mergeCell ref="A237:C237"/>
    <mergeCell ref="F237:N237"/>
    <mergeCell ref="E223:G223"/>
    <mergeCell ref="B225:C225"/>
    <mergeCell ref="E225:G225"/>
    <mergeCell ref="B226:C226"/>
    <mergeCell ref="E226:G226"/>
    <mergeCell ref="B227:C227"/>
    <mergeCell ref="E227:G227"/>
    <mergeCell ref="B228:C228"/>
  </mergeCells>
  <conditionalFormatting sqref="C13">
    <cfRule type="cellIs" priority="9" dxfId="2" operator="between">
      <formula>60</formula>
      <formula>100</formula>
    </cfRule>
    <cfRule type="cellIs" priority="11" dxfId="7" operator="between">
      <formula>60</formula>
      <formula>100</formula>
    </cfRule>
    <cfRule type="cellIs" priority="12" dxfId="1" operator="between">
      <formula>55</formula>
      <formula>59</formula>
    </cfRule>
    <cfRule type="iconSet" priority="20" dxfId="170">
      <iconSet iconSet="3TrafficLights2">
        <cfvo type="percent" val="0"/>
        <cfvo type="num" val="1"/>
        <cfvo type="num" val="60"/>
      </iconSet>
    </cfRule>
    <cfRule type="cellIs" priority="21" dxfId="170" operator="equal">
      <formula>0</formula>
    </cfRule>
    <cfRule type="iconSet" priority="22" dxfId="170">
      <iconSet iconSet="3Symbols2">
        <cfvo type="percent" val="0"/>
        <cfvo type="percent" val="33"/>
        <cfvo type="percent" val="67"/>
      </iconSet>
    </cfRule>
    <cfRule type="cellIs" priority="23" dxfId="0" operator="equal">
      <formula>0</formula>
    </cfRule>
    <cfRule type="cellIs" priority="26" dxfId="0" operator="equal">
      <formula>0</formula>
    </cfRule>
    <cfRule type="cellIs" priority="27" dxfId="169" operator="equal">
      <formula>0</formula>
    </cfRule>
    <cfRule type="cellIs" priority="28" dxfId="7" operator="equal">
      <formula>0</formula>
    </cfRule>
  </conditionalFormatting>
  <conditionalFormatting sqref="C12">
    <cfRule type="cellIs" priority="10" dxfId="2" operator="between">
      <formula>60</formula>
      <formula>100</formula>
    </cfRule>
    <cfRule type="cellIs" priority="13" dxfId="7" operator="between">
      <formula>60</formula>
      <formula>100</formula>
    </cfRule>
    <cfRule type="cellIs" priority="14" dxfId="1" operator="between">
      <formula>55</formula>
      <formula>59</formula>
    </cfRule>
    <cfRule type="iconSet" priority="18" dxfId="170">
      <iconSet iconSet="3TrafficLights2">
        <cfvo type="percent" val="0"/>
        <cfvo type="num" val="1"/>
        <cfvo type="num" val="60"/>
      </iconSet>
    </cfRule>
    <cfRule type="iconSet" priority="19" dxfId="170">
      <iconSet iconSet="3TrafficLights1">
        <cfvo type="percent" val="0"/>
        <cfvo type="num" val="0"/>
        <cfvo type="num" val="60"/>
      </iconSet>
    </cfRule>
    <cfRule type="cellIs" priority="25" dxfId="0" operator="equal">
      <formula>0</formula>
    </cfRule>
  </conditionalFormatting>
  <conditionalFormatting sqref="C11">
    <cfRule type="cellIs" priority="15" dxfId="2" operator="between">
      <formula>60</formula>
      <formula>100</formula>
    </cfRule>
    <cfRule type="cellIs" priority="16" dxfId="1" operator="between">
      <formula>55</formula>
      <formula>59</formula>
    </cfRule>
    <cfRule type="cellIs" priority="24" dxfId="0" operator="equal">
      <formula>0</formula>
    </cfRule>
    <cfRule type="iconSet" priority="17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3"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allowBlank="1" showInputMessage="1" showErrorMessage="1" promptTitle="DATO OBLIGATORIO" prompt="Marque con X" sqref="C8:H9"/>
    <dataValidation allowBlank="1" showInputMessage="1" showErrorMessage="1" promptTitle="DATO OBLIGATORIO" prompt="Código DANE de la sede." sqref="C5:H5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úmero total de la matrícula por nivel (preescolar-primaria) o por grado escolar." sqref="C17:L17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Dato obligatorio para continuar." sqref="Q5:Q11"/>
    <dataValidation allowBlank="1" showInputMessage="1" showErrorMessage="1" promptTitle="MINUTOS DE DESCANSO" prompt="Ingrese el número de minutos de descanso&#10;" sqref="P5:P11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INGRESO" prompt="Ingrese la hora en que entran los estudiantes de primaria" sqref="N6"/>
    <dataValidation allowBlank="1" showInputMessage="1" showErrorMessage="1" promptTitle="HORA DE SALIDA" prompt="Ingrese la hora en que salen los estudiantes de primaria" sqref="O6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SALIDA" prompt="Ingrese la hora en que salen los estudiantes de secundaira y media" sqref="O10"/>
    <dataValidation allowBlank="1" showInputMessage="1" showErrorMessage="1" promptTitle="HORA DE INGRESO" prompt="Ingrese la hora en que entran los estudiantes de primaria.&#10;" sqref="N9"/>
    <dataValidation allowBlank="1" showInputMessage="1" showErrorMessage="1" promptTitle="HORA DE SALIDA" prompt="Ingrese la hora en que salen los estudiantes de primaria.&#10;" sqref="O9"/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ignoredErrors>
    <ignoredError sqref="C2:C4 C6 C10 C218" unlockedFormula="1"/>
    <ignoredError sqref="M42 M45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84"/>
  <sheetViews>
    <sheetView zoomScale="85" zoomScaleNormal="85" zoomScaleSheetLayoutView="85" workbookViewId="0" topLeftCell="A1">
      <selection activeCell="I56" sqref="I56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62" t="s">
        <v>127</v>
      </c>
      <c r="C1" s="362"/>
      <c r="D1" s="362"/>
      <c r="E1" s="362"/>
      <c r="F1" s="362"/>
      <c r="G1" s="362"/>
      <c r="H1" s="362"/>
    </row>
    <row r="2" spans="1:8" s="125" customFormat="1" ht="27.75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ht="15.75">
      <c r="B4" s="131"/>
    </row>
    <row r="5" ht="15.75">
      <c r="B5" s="131"/>
    </row>
    <row r="6" spans="2:8" ht="15.75">
      <c r="B6" s="362" t="s">
        <v>131</v>
      </c>
      <c r="C6" s="362"/>
      <c r="D6" s="362"/>
      <c r="E6" s="362"/>
      <c r="F6" s="362"/>
      <c r="G6" s="362"/>
      <c r="H6" s="362"/>
    </row>
    <row r="7" spans="1:8" s="125" customFormat="1" ht="30" customHeight="1">
      <c r="A7" s="122" t="s">
        <v>145</v>
      </c>
      <c r="B7" s="123" t="s">
        <v>128</v>
      </c>
      <c r="C7" s="123" t="s">
        <v>129</v>
      </c>
      <c r="D7" s="124" t="s">
        <v>162</v>
      </c>
      <c r="E7" s="123" t="s">
        <v>130</v>
      </c>
      <c r="F7" s="202" t="s">
        <v>163</v>
      </c>
      <c r="G7" s="123" t="s">
        <v>144</v>
      </c>
      <c r="H7" s="123" t="s">
        <v>148</v>
      </c>
    </row>
    <row r="8" spans="1:8" ht="15.75">
      <c r="A8" s="126">
        <v>1</v>
      </c>
      <c r="B8" s="127"/>
      <c r="C8" s="128"/>
      <c r="D8" s="129"/>
      <c r="E8" s="128"/>
      <c r="F8" s="130"/>
      <c r="G8" s="128"/>
      <c r="H8" s="129"/>
    </row>
    <row r="9" spans="1:9" ht="15.75">
      <c r="A9" s="126">
        <v>2</v>
      </c>
      <c r="B9" s="127"/>
      <c r="C9" s="128"/>
      <c r="D9" s="129"/>
      <c r="E9" s="128"/>
      <c r="F9" s="130"/>
      <c r="G9" s="128"/>
      <c r="H9" s="129"/>
      <c r="I9" s="200"/>
    </row>
    <row r="10" spans="1:9" ht="15.75">
      <c r="A10" s="126">
        <v>3</v>
      </c>
      <c r="B10" s="127"/>
      <c r="C10" s="128"/>
      <c r="D10" s="129"/>
      <c r="E10" s="128"/>
      <c r="F10" s="130"/>
      <c r="G10" s="128"/>
      <c r="H10" s="129"/>
      <c r="I10" s="200"/>
    </row>
    <row r="11" spans="1:8" ht="15.75">
      <c r="A11" s="126">
        <v>4</v>
      </c>
      <c r="B11" s="133"/>
      <c r="C11" s="128"/>
      <c r="D11" s="129"/>
      <c r="E11" s="128"/>
      <c r="F11" s="130"/>
      <c r="G11" s="128"/>
      <c r="H11" s="129"/>
    </row>
    <row r="12" ht="15.75">
      <c r="B12" s="131"/>
    </row>
    <row r="13" spans="2:8" ht="15.75">
      <c r="B13" s="362" t="s">
        <v>132</v>
      </c>
      <c r="C13" s="362"/>
      <c r="D13" s="362"/>
      <c r="E13" s="362"/>
      <c r="F13" s="362"/>
      <c r="G13" s="362"/>
      <c r="H13" s="362"/>
    </row>
    <row r="14" spans="1:8" s="125" customFormat="1" ht="44.25" customHeight="1">
      <c r="A14" s="122" t="s">
        <v>145</v>
      </c>
      <c r="B14" s="123" t="s">
        <v>128</v>
      </c>
      <c r="C14" s="123" t="s">
        <v>129</v>
      </c>
      <c r="D14" s="124" t="s">
        <v>162</v>
      </c>
      <c r="E14" s="123" t="s">
        <v>130</v>
      </c>
      <c r="F14" s="202" t="s">
        <v>163</v>
      </c>
      <c r="G14" s="123" t="s">
        <v>144</v>
      </c>
      <c r="H14" s="123" t="s">
        <v>148</v>
      </c>
    </row>
    <row r="15" spans="1:8" ht="15.75">
      <c r="A15" s="126">
        <v>1</v>
      </c>
      <c r="B15" s="127"/>
      <c r="C15" s="128"/>
      <c r="D15" s="129"/>
      <c r="E15" s="128"/>
      <c r="F15" s="130"/>
      <c r="G15" s="128"/>
      <c r="H15" s="129"/>
    </row>
    <row r="16" ht="15.75">
      <c r="B16" s="131"/>
    </row>
    <row r="17" spans="2:8" ht="24" customHeight="1">
      <c r="B17" s="362" t="s">
        <v>147</v>
      </c>
      <c r="C17" s="362"/>
      <c r="D17" s="362"/>
      <c r="E17" s="362"/>
      <c r="F17" s="362"/>
      <c r="G17" s="362"/>
      <c r="H17" s="362"/>
    </row>
    <row r="18" spans="1:9" s="125" customFormat="1" ht="39" customHeight="1">
      <c r="A18" s="122" t="s">
        <v>145</v>
      </c>
      <c r="B18" s="123" t="s">
        <v>128</v>
      </c>
      <c r="C18" s="123" t="s">
        <v>129</v>
      </c>
      <c r="D18" s="124" t="s">
        <v>162</v>
      </c>
      <c r="E18" s="123" t="s">
        <v>130</v>
      </c>
      <c r="F18" s="202" t="s">
        <v>163</v>
      </c>
      <c r="G18" s="123" t="s">
        <v>144</v>
      </c>
      <c r="H18" s="123" t="s">
        <v>148</v>
      </c>
      <c r="I18" s="201" t="s">
        <v>146</v>
      </c>
    </row>
    <row r="19" spans="1:9" ht="15.75">
      <c r="A19" s="126">
        <v>1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2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3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4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5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6</v>
      </c>
      <c r="B24" s="127"/>
      <c r="C24" s="128"/>
      <c r="D24" s="135"/>
      <c r="E24" s="136"/>
      <c r="F24" s="130"/>
      <c r="G24" s="128"/>
      <c r="H24" s="129"/>
      <c r="I24" s="126"/>
    </row>
    <row r="25" spans="1:9" ht="15.75">
      <c r="A25" s="126">
        <v>7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8</v>
      </c>
      <c r="B26" s="127"/>
      <c r="C26" s="128"/>
      <c r="D26" s="135"/>
      <c r="E26" s="136"/>
      <c r="F26" s="130"/>
      <c r="G26" s="128"/>
      <c r="H26" s="129"/>
      <c r="I26" s="126"/>
    </row>
    <row r="27" spans="1:9" ht="15.75">
      <c r="A27" s="126">
        <v>9</v>
      </c>
      <c r="B27" s="127"/>
      <c r="C27" s="128"/>
      <c r="D27" s="135"/>
      <c r="E27" s="136"/>
      <c r="F27" s="130"/>
      <c r="G27" s="128"/>
      <c r="H27" s="129"/>
      <c r="I27" s="126"/>
    </row>
    <row r="28" spans="1:9" ht="15.75">
      <c r="A28" s="126">
        <v>10</v>
      </c>
      <c r="B28" s="127"/>
      <c r="C28" s="128"/>
      <c r="D28" s="135"/>
      <c r="E28" s="136"/>
      <c r="F28" s="130"/>
      <c r="G28" s="128"/>
      <c r="H28" s="129"/>
      <c r="I28" s="126"/>
    </row>
    <row r="29" spans="1:9" ht="15.75">
      <c r="A29" s="126">
        <v>11</v>
      </c>
      <c r="B29" s="137"/>
      <c r="C29" s="128"/>
      <c r="D29" s="138"/>
      <c r="E29" s="136"/>
      <c r="F29" s="130"/>
      <c r="G29" s="128"/>
      <c r="H29" s="129"/>
      <c r="I29" s="126"/>
    </row>
    <row r="30" spans="1:9" ht="15.75">
      <c r="A30" s="126">
        <v>12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13</v>
      </c>
      <c r="B31" s="127"/>
      <c r="C31" s="128"/>
      <c r="D31" s="135"/>
      <c r="E31" s="136"/>
      <c r="F31" s="130"/>
      <c r="G31" s="128"/>
      <c r="H31" s="129"/>
      <c r="I31" s="126"/>
    </row>
    <row r="32" spans="2:8" ht="15.75">
      <c r="B32" s="362" t="s">
        <v>149</v>
      </c>
      <c r="C32" s="362"/>
      <c r="D32" s="362"/>
      <c r="E32" s="362"/>
      <c r="F32" s="362"/>
      <c r="G32" s="362"/>
      <c r="H32" s="362"/>
    </row>
    <row r="33" spans="1:9" ht="31.5">
      <c r="A33" s="122" t="s">
        <v>145</v>
      </c>
      <c r="B33" s="123" t="s">
        <v>128</v>
      </c>
      <c r="C33" s="123" t="s">
        <v>129</v>
      </c>
      <c r="D33" s="124" t="s">
        <v>162</v>
      </c>
      <c r="E33" s="123" t="s">
        <v>130</v>
      </c>
      <c r="F33" s="202" t="s">
        <v>163</v>
      </c>
      <c r="G33" s="123" t="s">
        <v>144</v>
      </c>
      <c r="H33" s="123" t="s">
        <v>148</v>
      </c>
      <c r="I33" s="139" t="s">
        <v>146</v>
      </c>
    </row>
    <row r="34" spans="1:9" ht="15.75">
      <c r="A34" s="126">
        <v>1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2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3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4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5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6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7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8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9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10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11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12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13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14</v>
      </c>
      <c r="B47" s="127"/>
      <c r="C47" s="128"/>
      <c r="D47" s="135"/>
      <c r="E47" s="136"/>
      <c r="F47" s="130"/>
      <c r="G47" s="128"/>
      <c r="H47" s="129"/>
      <c r="I47" s="126"/>
    </row>
    <row r="48" spans="1:9" ht="15.75">
      <c r="A48" s="126">
        <v>15</v>
      </c>
      <c r="B48" s="127"/>
      <c r="C48" s="128"/>
      <c r="D48" s="135"/>
      <c r="E48" s="136"/>
      <c r="F48" s="130"/>
      <c r="G48" s="128"/>
      <c r="H48" s="129"/>
      <c r="I48" s="126"/>
    </row>
    <row r="49" spans="1:9" ht="15.75">
      <c r="A49" s="126">
        <v>16</v>
      </c>
      <c r="B49" s="127"/>
      <c r="C49" s="128"/>
      <c r="D49" s="135"/>
      <c r="E49" s="136"/>
      <c r="F49" s="130"/>
      <c r="G49" s="128"/>
      <c r="H49" s="129"/>
      <c r="I49" s="126"/>
    </row>
    <row r="50" spans="1:9" ht="15.75">
      <c r="A50" s="126">
        <v>17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18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19</v>
      </c>
      <c r="B52" s="127"/>
      <c r="C52" s="128"/>
      <c r="D52" s="135"/>
      <c r="E52" s="136"/>
      <c r="F52" s="130"/>
      <c r="G52" s="128"/>
      <c r="H52" s="129"/>
      <c r="I52" s="126"/>
    </row>
    <row r="53" spans="2:8" ht="15.75">
      <c r="B53" s="362" t="s">
        <v>150</v>
      </c>
      <c r="C53" s="362"/>
      <c r="D53" s="362"/>
      <c r="E53" s="362"/>
      <c r="F53" s="362"/>
      <c r="G53" s="362"/>
      <c r="H53" s="362"/>
    </row>
    <row r="54" spans="1:9" ht="31.5">
      <c r="A54" s="122" t="s">
        <v>145</v>
      </c>
      <c r="B54" s="123" t="s">
        <v>128</v>
      </c>
      <c r="C54" s="123" t="s">
        <v>129</v>
      </c>
      <c r="D54" s="124" t="s">
        <v>162</v>
      </c>
      <c r="E54" s="123" t="s">
        <v>130</v>
      </c>
      <c r="F54" s="202" t="s">
        <v>163</v>
      </c>
      <c r="G54" s="123" t="s">
        <v>144</v>
      </c>
      <c r="H54" s="123" t="s">
        <v>148</v>
      </c>
      <c r="I54" s="134" t="s">
        <v>146</v>
      </c>
    </row>
    <row r="55" spans="1:9" ht="15.75">
      <c r="A55" s="126">
        <v>1</v>
      </c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>
        <v>2</v>
      </c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>
        <v>3</v>
      </c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15.75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15.75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15.75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5.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22.5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21.75" customHeight="1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21.75" customHeight="1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57" customHeight="1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5.75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35"/>
      <c r="E77" s="136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  <row r="80" spans="1:9" ht="15.75">
      <c r="A80" s="126"/>
      <c r="B80" s="127"/>
      <c r="C80" s="128"/>
      <c r="D80" s="135"/>
      <c r="E80" s="136"/>
      <c r="F80" s="130"/>
      <c r="G80" s="128"/>
      <c r="H80" s="129"/>
      <c r="I80" s="126"/>
    </row>
    <row r="81" spans="1:9" ht="19.5" customHeight="1">
      <c r="A81" s="126"/>
      <c r="B81" s="127"/>
      <c r="C81" s="128"/>
      <c r="D81" s="135"/>
      <c r="E81" s="136"/>
      <c r="F81" s="130"/>
      <c r="G81" s="128"/>
      <c r="H81" s="129"/>
      <c r="I81" s="126"/>
    </row>
    <row r="82" spans="1:9" ht="15.75">
      <c r="A82" s="126"/>
      <c r="B82" s="127"/>
      <c r="C82" s="128"/>
      <c r="D82" s="129"/>
      <c r="E82" s="128"/>
      <c r="F82" s="130"/>
      <c r="G82" s="128"/>
      <c r="H82" s="129"/>
      <c r="I82" s="126"/>
    </row>
    <row r="83" spans="1:9" ht="15.75">
      <c r="A83" s="126"/>
      <c r="B83" s="127"/>
      <c r="C83" s="128"/>
      <c r="D83" s="135"/>
      <c r="E83" s="136"/>
      <c r="F83" s="130"/>
      <c r="G83" s="128"/>
      <c r="H83" s="129"/>
      <c r="I83" s="126"/>
    </row>
    <row r="84" spans="1:9" ht="15.75">
      <c r="A84" s="126"/>
      <c r="B84" s="127"/>
      <c r="C84" s="128"/>
      <c r="D84" s="135"/>
      <c r="E84" s="136"/>
      <c r="F84" s="130"/>
      <c r="G84" s="128"/>
      <c r="H84" s="129"/>
      <c r="I84" s="126"/>
    </row>
  </sheetData>
  <sheetProtection/>
  <mergeCells count="6">
    <mergeCell ref="B32:H32"/>
    <mergeCell ref="B53:H53"/>
    <mergeCell ref="B17:H17"/>
    <mergeCell ref="B1:H1"/>
    <mergeCell ref="B6:H6"/>
    <mergeCell ref="B13:H13"/>
  </mergeCells>
  <dataValidations count="7">
    <dataValidation allowBlank="1" showInputMessage="1" showErrorMessage="1" promptTitle="Tipo de Nombramiento" prompt="Propiedad, Provisional, Temporal, Comisión, Permiso Sindical" sqref="G2 G7 G14 G18"/>
    <dataValidation allowBlank="1" showInputMessage="1" showErrorMessage="1" prompt="Propiedad, Provisional, Temporal, Comisión, Permiso Sindical" sqref="G3 G8:G11 G15 G19:G31 G34:G52 G55:G84"/>
    <dataValidation allowBlank="1" showInputMessage="1" showErrorMessage="1" promptTitle="TODOS LOS TITULOS" prompt="Se ingresan todos los titulos de pregrado y post grado." sqref="H3 H8:H11 H15 H19:H31 H34:H52 H55:H84"/>
    <dataValidation allowBlank="1" showInputMessage="1" showErrorMessage="1" promptTitle="ÁREA DE DESEMPEÑO" prompt="Preescolar" sqref="I19:I31"/>
    <dataValidation allowBlank="1" showInputMessage="1" showErrorMessage="1" promptTitle="ÁREA DE DESEMPEÑO" prompt="Primaria" sqref="I34:I52"/>
    <dataValidation allowBlank="1" showInputMessage="1" showErrorMessage="1" promptTitle="ÁREA DE DESEMPEÑO" prompt="Básica Secundaria- Lenguaje, Matemáticas, Ciencias Naturales, Ciencias Sociales... etc" sqref="I56:I84"/>
    <dataValidation allowBlank="1" showInputMessage="1" showErrorMessage="1" promptTitle="ÁREA DE DESEMPEÑO" prompt="Básica Secundaria y Media- Lenguaje, Matemáticas, Ciencias Naturales, Ciencias Sociales... etc" sqref="I55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1">
      <selection activeCell="P14" sqref="P14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5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152"/>
    </row>
    <row r="2" spans="1:19" s="153" customFormat="1" ht="15.75" customHeight="1">
      <c r="A2" s="288" t="s">
        <v>1</v>
      </c>
      <c r="B2" s="288"/>
      <c r="C2" s="357">
        <f>+'Consolidado IE o CE '!C3:D3</f>
        <v>2012</v>
      </c>
      <c r="D2" s="35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8" t="s">
        <v>2</v>
      </c>
      <c r="B3" s="288"/>
      <c r="C3" s="358">
        <f>+'Consolidado IE o CE '!C4:H4</f>
        <v>0</v>
      </c>
      <c r="D3" s="358"/>
      <c r="E3" s="358"/>
      <c r="F3" s="358"/>
      <c r="G3" s="358"/>
      <c r="H3" s="358"/>
      <c r="J3" s="359" t="s">
        <v>135</v>
      </c>
      <c r="K3" s="360"/>
      <c r="L3" s="361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8" t="s">
        <v>3</v>
      </c>
      <c r="B4" s="288"/>
      <c r="C4" s="341">
        <f>+'Consolidado IE o CE '!C5:H5</f>
        <v>0</v>
      </c>
      <c r="D4" s="341"/>
      <c r="E4" s="341"/>
      <c r="F4" s="341"/>
      <c r="G4" s="341"/>
      <c r="H4" s="341"/>
      <c r="J4" s="342" t="s">
        <v>107</v>
      </c>
      <c r="K4" s="343"/>
      <c r="L4" s="344"/>
      <c r="M4" s="226" t="s">
        <v>171</v>
      </c>
      <c r="N4" s="230" t="s">
        <v>172</v>
      </c>
      <c r="O4" s="230" t="s">
        <v>173</v>
      </c>
      <c r="P4" s="231" t="s">
        <v>108</v>
      </c>
      <c r="Q4" s="143"/>
    </row>
    <row r="5" spans="1:18" s="153" customFormat="1" ht="31.5" customHeight="1">
      <c r="A5" s="288" t="s">
        <v>151</v>
      </c>
      <c r="B5" s="288"/>
      <c r="C5" s="345"/>
      <c r="D5" s="345"/>
      <c r="E5" s="345"/>
      <c r="F5" s="345"/>
      <c r="G5" s="345"/>
      <c r="H5" s="345"/>
      <c r="J5" s="347" t="s">
        <v>110</v>
      </c>
      <c r="K5" s="348"/>
      <c r="L5" s="348"/>
      <c r="M5" s="227" t="s">
        <v>26</v>
      </c>
      <c r="N5" s="271"/>
      <c r="O5" s="272"/>
      <c r="P5" s="267"/>
      <c r="Q5" s="140"/>
      <c r="R5" s="222"/>
    </row>
    <row r="6" spans="1:17" s="153" customFormat="1" ht="33" customHeight="1">
      <c r="A6" s="288" t="s">
        <v>152</v>
      </c>
      <c r="B6" s="288"/>
      <c r="C6" s="346">
        <f>+'Consolidado IE o CE '!C7:H7</f>
        <v>0</v>
      </c>
      <c r="D6" s="346"/>
      <c r="E6" s="346"/>
      <c r="F6" s="346"/>
      <c r="G6" s="346"/>
      <c r="H6" s="346"/>
      <c r="J6" s="349"/>
      <c r="K6" s="350"/>
      <c r="L6" s="350"/>
      <c r="M6" s="228" t="s">
        <v>168</v>
      </c>
      <c r="N6" s="273"/>
      <c r="O6" s="274"/>
      <c r="P6" s="275"/>
      <c r="Q6" s="140"/>
    </row>
    <row r="7" spans="1:17" s="153" customFormat="1" ht="30.75" customHeight="1" thickBot="1">
      <c r="A7" s="288" t="s">
        <v>136</v>
      </c>
      <c r="B7" s="288"/>
      <c r="C7" s="293"/>
      <c r="D7" s="293"/>
      <c r="E7" s="293"/>
      <c r="F7" s="293"/>
      <c r="G7" s="293"/>
      <c r="H7" s="293"/>
      <c r="J7" s="351"/>
      <c r="K7" s="352"/>
      <c r="L7" s="352"/>
      <c r="M7" s="229" t="s">
        <v>169</v>
      </c>
      <c r="N7" s="276"/>
      <c r="O7" s="277"/>
      <c r="P7" s="278"/>
      <c r="Q7" s="140"/>
    </row>
    <row r="8" spans="1:17" s="153" customFormat="1" ht="32.25" customHeight="1">
      <c r="A8" s="288" t="s">
        <v>137</v>
      </c>
      <c r="B8" s="288"/>
      <c r="C8" s="291"/>
      <c r="D8" s="291"/>
      <c r="E8" s="291"/>
      <c r="F8" s="291"/>
      <c r="G8" s="291"/>
      <c r="H8" s="291"/>
      <c r="J8" s="347" t="s">
        <v>112</v>
      </c>
      <c r="K8" s="348"/>
      <c r="L8" s="348"/>
      <c r="M8" s="227" t="s">
        <v>26</v>
      </c>
      <c r="N8" s="271"/>
      <c r="O8" s="272"/>
      <c r="P8" s="267"/>
      <c r="Q8" s="140"/>
    </row>
    <row r="9" spans="1:19" s="153" customFormat="1" ht="32.25" customHeight="1">
      <c r="A9" s="285" t="s">
        <v>138</v>
      </c>
      <c r="B9" s="285"/>
      <c r="C9" s="291"/>
      <c r="D9" s="291"/>
      <c r="E9" s="291"/>
      <c r="F9" s="291"/>
      <c r="G9" s="291"/>
      <c r="H9" s="291"/>
      <c r="J9" s="349"/>
      <c r="K9" s="350"/>
      <c r="L9" s="350"/>
      <c r="M9" s="228" t="s">
        <v>168</v>
      </c>
      <c r="N9" s="273"/>
      <c r="O9" s="274"/>
      <c r="P9" s="275"/>
      <c r="Q9" s="140"/>
      <c r="R9" s="29"/>
      <c r="S9" s="152"/>
    </row>
    <row r="10" spans="1:19" s="153" customFormat="1" ht="32.25" customHeight="1" thickBot="1">
      <c r="A10" s="288" t="s">
        <v>7</v>
      </c>
      <c r="B10" s="288"/>
      <c r="C10" s="341">
        <f>+'Consolidado IE o CE '!C11:H11</f>
        <v>0</v>
      </c>
      <c r="D10" s="341"/>
      <c r="E10" s="341"/>
      <c r="F10" s="341"/>
      <c r="G10" s="341"/>
      <c r="H10" s="341"/>
      <c r="I10" s="29"/>
      <c r="J10" s="351"/>
      <c r="K10" s="352"/>
      <c r="L10" s="352"/>
      <c r="M10" s="229" t="s">
        <v>169</v>
      </c>
      <c r="N10" s="276"/>
      <c r="O10" s="277"/>
      <c r="P10" s="278"/>
      <c r="Q10" s="140"/>
      <c r="R10" s="29"/>
      <c r="S10" s="152"/>
    </row>
    <row r="11" spans="1:19" s="153" customFormat="1" ht="53.25" customHeight="1" thickBot="1">
      <c r="A11" s="332" t="s">
        <v>133</v>
      </c>
      <c r="B11" s="333"/>
      <c r="C11" s="38">
        <v>2</v>
      </c>
      <c r="D11" s="29"/>
      <c r="E11" s="29"/>
      <c r="F11" s="29"/>
      <c r="G11" s="29"/>
      <c r="H11" s="29"/>
      <c r="I11" s="29"/>
      <c r="J11" s="353" t="s">
        <v>115</v>
      </c>
      <c r="K11" s="354"/>
      <c r="L11" s="354"/>
      <c r="M11" s="221" t="s">
        <v>170</v>
      </c>
      <c r="N11" s="271"/>
      <c r="O11" s="272"/>
      <c r="P11" s="267"/>
      <c r="Q11" s="140"/>
      <c r="R11" s="29"/>
      <c r="S11" s="152"/>
    </row>
    <row r="12" spans="1:19" s="153" customFormat="1" ht="53.25" customHeight="1" thickBot="1">
      <c r="A12" s="332" t="s">
        <v>134</v>
      </c>
      <c r="B12" s="333"/>
      <c r="C12" s="223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34" t="s">
        <v>8</v>
      </c>
      <c r="B13" s="335"/>
      <c r="C13" s="39">
        <v>60</v>
      </c>
      <c r="D13" s="29"/>
      <c r="E13" s="29"/>
      <c r="F13" s="336"/>
      <c r="G13" s="336"/>
      <c r="H13" s="336"/>
      <c r="I13" s="336"/>
      <c r="J13" s="336"/>
      <c r="K13" s="336"/>
      <c r="L13" s="336"/>
      <c r="M13" s="336"/>
      <c r="N13" s="336"/>
      <c r="O13" s="37"/>
      <c r="P13" s="158"/>
      <c r="Q13" s="37"/>
    </row>
    <row r="14" spans="1:18" ht="34.5" customHeight="1" thickBot="1">
      <c r="A14" s="332" t="s">
        <v>9</v>
      </c>
      <c r="B14" s="332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7" t="s">
        <v>156</v>
      </c>
      <c r="B15" s="337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8" t="s">
        <v>21</v>
      </c>
      <c r="B16" s="28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8" t="s">
        <v>22</v>
      </c>
      <c r="B17" s="28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8" t="s">
        <v>23</v>
      </c>
      <c r="B18" s="288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8" t="s">
        <v>24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</row>
    <row r="20" spans="1:19" ht="15.75">
      <c r="A20" s="339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40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40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40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40"/>
      <c r="B24" s="224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40"/>
      <c r="B25" s="224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40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40"/>
      <c r="B27" s="224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40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40"/>
      <c r="B29" s="224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40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40"/>
      <c r="B31" s="224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40"/>
      <c r="B32" s="224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40"/>
      <c r="B33" s="224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40"/>
      <c r="B34" s="224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40"/>
      <c r="B35" s="224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40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40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40"/>
      <c r="B38" s="224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40"/>
      <c r="B39" s="224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40"/>
      <c r="B40" s="224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40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40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40"/>
      <c r="B43" s="224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40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40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40"/>
      <c r="B46" s="224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40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40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40"/>
      <c r="B49" s="224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40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40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40"/>
      <c r="B52" s="224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40"/>
      <c r="B53" s="224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40"/>
      <c r="B54" s="224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40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40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40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40"/>
      <c r="B58" s="224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40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40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40"/>
      <c r="B61" s="224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40"/>
      <c r="B62" s="224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40"/>
      <c r="B63" s="224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40"/>
      <c r="B64" s="224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40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40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40"/>
      <c r="B67" s="224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40"/>
      <c r="B68" s="224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40"/>
      <c r="B69" s="224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40"/>
      <c r="B70" s="224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40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40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40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40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40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40"/>
      <c r="B76" s="224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40"/>
      <c r="B77" s="224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40"/>
      <c r="B78" s="224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40"/>
      <c r="B79" s="224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40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40"/>
      <c r="B81" s="224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40"/>
      <c r="B82" s="224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40"/>
      <c r="B83" s="224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40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40"/>
      <c r="B85" s="224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40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40"/>
      <c r="B87" s="224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40"/>
      <c r="B88" s="224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40"/>
      <c r="B89" s="224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40"/>
      <c r="B90" s="224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40"/>
      <c r="B91" s="224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40"/>
      <c r="B92" s="224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40"/>
      <c r="B93" s="224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40"/>
      <c r="B94" s="224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40"/>
      <c r="B95" s="224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40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40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40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40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40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40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40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40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40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9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30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30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30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31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14" t="s">
        <v>87</v>
      </c>
      <c r="B110" s="315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6" t="s">
        <v>88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8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9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9"/>
      <c r="B114" s="41" t="s">
        <v>139</v>
      </c>
      <c r="C114" s="321"/>
      <c r="D114" s="322"/>
      <c r="E114" s="322"/>
      <c r="F114" s="322"/>
      <c r="G114" s="322"/>
      <c r="H114" s="322"/>
      <c r="I114" s="322"/>
      <c r="J114" s="322"/>
      <c r="K114" s="322"/>
      <c r="L114" s="323"/>
      <c r="M114" s="225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9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9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9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9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9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9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9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9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9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9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9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9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9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9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9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9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9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9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9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9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9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9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9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9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9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9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9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9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9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9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9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9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9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9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9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9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9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9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9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9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9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9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9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9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9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9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9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9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9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9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9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9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9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9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9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9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9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9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9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9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9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9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9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9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9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9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9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9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9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9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9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9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9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9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9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9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9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9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9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9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9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9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9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9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9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9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9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9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9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9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9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9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20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24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5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5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5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6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32"/>
    </row>
    <row r="213" spans="1:21" ht="30.75" customHeight="1" thickBot="1">
      <c r="A213" s="327" t="s">
        <v>104</v>
      </c>
      <c r="B213" s="328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32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81" t="s">
        <v>142</v>
      </c>
      <c r="P215" s="282"/>
      <c r="Q215" s="282"/>
      <c r="R215" s="283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81" t="s">
        <v>143</v>
      </c>
      <c r="P216" s="282"/>
      <c r="Q216" s="282"/>
      <c r="R216" s="283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81" t="s">
        <v>92</v>
      </c>
      <c r="P217" s="282"/>
      <c r="Q217" s="282"/>
      <c r="R217" s="283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81" t="s">
        <v>113</v>
      </c>
      <c r="P218" s="282"/>
      <c r="Q218" s="282"/>
      <c r="R218" s="283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81" t="s">
        <v>94</v>
      </c>
      <c r="P219" s="282"/>
      <c r="Q219" s="282"/>
      <c r="R219" s="283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81" t="s">
        <v>95</v>
      </c>
      <c r="P220" s="282"/>
      <c r="Q220" s="282"/>
      <c r="R220" s="283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300"/>
      <c r="F221" s="300"/>
      <c r="G221" s="300"/>
      <c r="H221" s="312"/>
      <c r="I221" s="312"/>
      <c r="J221" s="214"/>
      <c r="K221" s="214"/>
      <c r="L221" s="313"/>
      <c r="M221" s="313"/>
      <c r="N221" s="162"/>
      <c r="O221" s="281" t="s">
        <v>141</v>
      </c>
      <c r="P221" s="282"/>
      <c r="Q221" s="282"/>
      <c r="R221" s="283"/>
      <c r="S221" s="34"/>
    </row>
    <row r="222" spans="1:19" s="163" customFormat="1" ht="25.5" customHeight="1">
      <c r="A222" s="164"/>
      <c r="B222" s="162"/>
      <c r="C222" s="143"/>
      <c r="D222" s="143"/>
      <c r="E222" s="300"/>
      <c r="F222" s="300"/>
      <c r="G222" s="300"/>
      <c r="H222" s="140"/>
      <c r="I222" s="140"/>
      <c r="J222" s="162"/>
      <c r="K222" s="162"/>
      <c r="L222" s="162"/>
      <c r="M222" s="162"/>
      <c r="N222" s="162"/>
      <c r="O222" s="281" t="s">
        <v>117</v>
      </c>
      <c r="P222" s="282"/>
      <c r="Q222" s="282"/>
      <c r="R222" s="283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300"/>
      <c r="F223" s="300"/>
      <c r="G223" s="300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6" t="s">
        <v>121</v>
      </c>
      <c r="C225" s="307"/>
      <c r="D225" s="27">
        <f>SUM(D224:D224)</f>
        <v>0</v>
      </c>
      <c r="E225" s="300"/>
      <c r="F225" s="300"/>
      <c r="G225" s="300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8" t="s">
        <v>140</v>
      </c>
      <c r="C226" s="309"/>
      <c r="D226" s="27">
        <f>+D225*M3</f>
        <v>0</v>
      </c>
      <c r="E226" s="300"/>
      <c r="F226" s="300"/>
      <c r="G226" s="300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10" t="s">
        <v>122</v>
      </c>
      <c r="C227" s="309"/>
      <c r="D227" s="27">
        <f>+M17</f>
        <v>0</v>
      </c>
      <c r="E227" s="300"/>
      <c r="F227" s="300"/>
      <c r="G227" s="300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10" t="s">
        <v>123</v>
      </c>
      <c r="C228" s="309"/>
      <c r="D228" s="27">
        <f>+D227-D226</f>
        <v>0</v>
      </c>
      <c r="E228" s="300"/>
      <c r="F228" s="300"/>
      <c r="G228" s="300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11" t="s">
        <v>124</v>
      </c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5" t="s">
        <v>125</v>
      </c>
      <c r="B237" s="305"/>
      <c r="C237" s="305"/>
      <c r="D237" s="29"/>
      <c r="E237" s="29"/>
      <c r="F237" s="305" t="s">
        <v>126</v>
      </c>
      <c r="G237" s="305"/>
      <c r="H237" s="305"/>
      <c r="I237" s="305"/>
      <c r="J237" s="305"/>
      <c r="K237" s="305"/>
      <c r="L237" s="305"/>
      <c r="M237" s="305"/>
      <c r="N237" s="305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3">
    <dataValidation allowBlank="1" showInputMessage="1" showErrorMessage="1" promptTitle="HORA DE SALIDA" prompt="Ingrese la hora en que salen los estudiantes de secundaira y media" sqref="O10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primaria" sqref="O6"/>
    <dataValidation allowBlank="1" showInputMessage="1" showErrorMessage="1" promptTitle="HORA DE INGRESO" prompt="Ingrese la hora en que entran los estudiantes de primaria" sqref="N6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MINUTOS DE DESCANSO" prompt="Ingrese el número de minutos de descanso&#10;" sqref="P5:P11"/>
    <dataValidation allowBlank="1" showInputMessage="1" showErrorMessage="1" promptTitle="DATO OBLIGATORIO" prompt="Dato obligatorio para continuar." sqref="Q5:Q1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Número total de la matrícula por nivel (preescolar-primaria) o por grado escolar." sqref="C17:L1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Código DANE de la sede." sqref="C5:H5"/>
    <dataValidation allowBlank="1" showInputMessage="1" showErrorMessage="1" promptTitle="DATO OBLIGATORIO" prompt="Marque con X" sqref="C8:H9"/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  <dataValidation allowBlank="1" showInputMessage="1" showErrorMessage="1" promptTitle="HORA DE SALIDA" prompt="Ingrese la hora en que salen los estudiantes de primaria.&#10;" sqref="O9"/>
    <dataValidation allowBlank="1" showInputMessage="1" showErrorMessage="1" promptTitle="HORA DE INGRESO" prompt="Ingrese la hora en que entran los estudiantes de primaria.&#10;" sqref="N9"/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C7" sqref="C7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62" t="s">
        <v>131</v>
      </c>
      <c r="C1" s="362"/>
      <c r="D1" s="362"/>
      <c r="E1" s="362"/>
      <c r="F1" s="362"/>
      <c r="G1" s="362"/>
      <c r="H1" s="362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62" t="s">
        <v>132</v>
      </c>
      <c r="C8" s="362"/>
      <c r="D8" s="362"/>
      <c r="E8" s="362"/>
      <c r="F8" s="362"/>
      <c r="G8" s="362"/>
      <c r="H8" s="362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62" t="s">
        <v>147</v>
      </c>
      <c r="C12" s="362"/>
      <c r="D12" s="362"/>
      <c r="E12" s="362"/>
      <c r="F12" s="362"/>
      <c r="G12" s="362"/>
      <c r="H12" s="362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62" t="s">
        <v>149</v>
      </c>
      <c r="C27" s="362"/>
      <c r="D27" s="362"/>
      <c r="E27" s="362"/>
      <c r="F27" s="362"/>
      <c r="G27" s="362"/>
      <c r="H27" s="362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62" t="s">
        <v>150</v>
      </c>
      <c r="C48" s="362"/>
      <c r="D48" s="362"/>
      <c r="E48" s="362"/>
      <c r="F48" s="362"/>
      <c r="G48" s="362"/>
      <c r="H48" s="362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ÁREA DE DESEMPEÑO" prompt="Básica Secundaria y Media- Lenguaje, Matemáticas, Ciencias Naturales, Ciencias Sociales... etc" sqref="I50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Primaria" sqref="I29:I47"/>
    <dataValidation allowBlank="1" showInputMessage="1" showErrorMessage="1" promptTitle="ÁREA DE DESEMPEÑO" prompt="Preescolar" sqref="I14:I26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ipo de Nombramiento" prompt="Propiedad, Provisional, Temporal, Comisión, Permiso Sindical" sqref="G2 G9 G13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1">
      <selection activeCell="N11" sqref="N11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5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152"/>
    </row>
    <row r="2" spans="1:19" s="153" customFormat="1" ht="15.75" customHeight="1">
      <c r="A2" s="288" t="s">
        <v>1</v>
      </c>
      <c r="B2" s="288"/>
      <c r="C2" s="357">
        <f>+'Consolidado IE o CE '!C3:D3</f>
        <v>2012</v>
      </c>
      <c r="D2" s="35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8" t="s">
        <v>2</v>
      </c>
      <c r="B3" s="288"/>
      <c r="C3" s="358">
        <f>+'Consolidado IE o CE '!C4:H4</f>
        <v>0</v>
      </c>
      <c r="D3" s="358"/>
      <c r="E3" s="358"/>
      <c r="F3" s="358"/>
      <c r="G3" s="358"/>
      <c r="H3" s="358"/>
      <c r="J3" s="359" t="s">
        <v>135</v>
      </c>
      <c r="K3" s="360"/>
      <c r="L3" s="361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8" t="s">
        <v>3</v>
      </c>
      <c r="B4" s="288"/>
      <c r="C4" s="341">
        <f>+'Consolidado IE o CE '!C5:H5</f>
        <v>0</v>
      </c>
      <c r="D4" s="341"/>
      <c r="E4" s="341"/>
      <c r="F4" s="341"/>
      <c r="G4" s="341"/>
      <c r="H4" s="341"/>
      <c r="J4" s="342" t="s">
        <v>107</v>
      </c>
      <c r="K4" s="343"/>
      <c r="L4" s="344"/>
      <c r="M4" s="226" t="s">
        <v>171</v>
      </c>
      <c r="N4" s="230" t="s">
        <v>172</v>
      </c>
      <c r="O4" s="230" t="s">
        <v>173</v>
      </c>
      <c r="P4" s="231" t="s">
        <v>108</v>
      </c>
      <c r="Q4" s="143"/>
    </row>
    <row r="5" spans="1:18" s="153" customFormat="1" ht="31.5" customHeight="1">
      <c r="A5" s="288" t="s">
        <v>151</v>
      </c>
      <c r="B5" s="288"/>
      <c r="C5" s="345"/>
      <c r="D5" s="345"/>
      <c r="E5" s="345"/>
      <c r="F5" s="345"/>
      <c r="G5" s="345"/>
      <c r="H5" s="345"/>
      <c r="J5" s="347" t="s">
        <v>110</v>
      </c>
      <c r="K5" s="348"/>
      <c r="L5" s="348"/>
      <c r="M5" s="227" t="s">
        <v>26</v>
      </c>
      <c r="N5" s="271"/>
      <c r="O5" s="272"/>
      <c r="P5" s="267"/>
      <c r="Q5" s="140"/>
      <c r="R5" s="222"/>
    </row>
    <row r="6" spans="1:17" s="153" customFormat="1" ht="33" customHeight="1">
      <c r="A6" s="288" t="s">
        <v>152</v>
      </c>
      <c r="B6" s="288"/>
      <c r="C6" s="346">
        <f>+'Consolidado IE o CE '!C7:H7</f>
        <v>0</v>
      </c>
      <c r="D6" s="346"/>
      <c r="E6" s="346"/>
      <c r="F6" s="346"/>
      <c r="G6" s="346"/>
      <c r="H6" s="346"/>
      <c r="J6" s="349"/>
      <c r="K6" s="350"/>
      <c r="L6" s="350"/>
      <c r="M6" s="228" t="s">
        <v>168</v>
      </c>
      <c r="N6" s="273"/>
      <c r="O6" s="274"/>
      <c r="P6" s="275"/>
      <c r="Q6" s="140"/>
    </row>
    <row r="7" spans="1:17" s="153" customFormat="1" ht="30.75" customHeight="1" thickBot="1">
      <c r="A7" s="288" t="s">
        <v>136</v>
      </c>
      <c r="B7" s="288"/>
      <c r="C7" s="293"/>
      <c r="D7" s="293"/>
      <c r="E7" s="293"/>
      <c r="F7" s="293"/>
      <c r="G7" s="293"/>
      <c r="H7" s="293"/>
      <c r="J7" s="351"/>
      <c r="K7" s="352"/>
      <c r="L7" s="352"/>
      <c r="M7" s="229" t="s">
        <v>169</v>
      </c>
      <c r="N7" s="276"/>
      <c r="O7" s="277"/>
      <c r="P7" s="278"/>
      <c r="Q7" s="140"/>
    </row>
    <row r="8" spans="1:17" s="153" customFormat="1" ht="32.25" customHeight="1">
      <c r="A8" s="288" t="s">
        <v>137</v>
      </c>
      <c r="B8" s="288"/>
      <c r="C8" s="291"/>
      <c r="D8" s="291"/>
      <c r="E8" s="291"/>
      <c r="F8" s="291"/>
      <c r="G8" s="291"/>
      <c r="H8" s="291"/>
      <c r="J8" s="347" t="s">
        <v>112</v>
      </c>
      <c r="K8" s="348"/>
      <c r="L8" s="348"/>
      <c r="M8" s="227" t="s">
        <v>26</v>
      </c>
      <c r="N8" s="271"/>
      <c r="O8" s="272"/>
      <c r="P8" s="267"/>
      <c r="Q8" s="140"/>
    </row>
    <row r="9" spans="1:19" s="153" customFormat="1" ht="32.25" customHeight="1">
      <c r="A9" s="285" t="s">
        <v>138</v>
      </c>
      <c r="B9" s="285"/>
      <c r="C9" s="291"/>
      <c r="D9" s="291"/>
      <c r="E9" s="291"/>
      <c r="F9" s="291"/>
      <c r="G9" s="291"/>
      <c r="H9" s="291"/>
      <c r="J9" s="349"/>
      <c r="K9" s="350"/>
      <c r="L9" s="350"/>
      <c r="M9" s="228" t="s">
        <v>168</v>
      </c>
      <c r="N9" s="273"/>
      <c r="O9" s="274"/>
      <c r="P9" s="275"/>
      <c r="Q9" s="140"/>
      <c r="R9" s="29"/>
      <c r="S9" s="152"/>
    </row>
    <row r="10" spans="1:19" s="153" customFormat="1" ht="32.25" customHeight="1" thickBot="1">
      <c r="A10" s="288" t="s">
        <v>7</v>
      </c>
      <c r="B10" s="288"/>
      <c r="C10" s="341">
        <f>+'Consolidado IE o CE '!C11:H11</f>
        <v>0</v>
      </c>
      <c r="D10" s="341"/>
      <c r="E10" s="341"/>
      <c r="F10" s="341"/>
      <c r="G10" s="341"/>
      <c r="H10" s="341"/>
      <c r="I10" s="29"/>
      <c r="J10" s="351"/>
      <c r="K10" s="352"/>
      <c r="L10" s="352"/>
      <c r="M10" s="229" t="s">
        <v>169</v>
      </c>
      <c r="N10" s="276"/>
      <c r="O10" s="277"/>
      <c r="P10" s="278"/>
      <c r="Q10" s="140"/>
      <c r="R10" s="29"/>
      <c r="S10" s="152"/>
    </row>
    <row r="11" spans="1:19" s="153" customFormat="1" ht="53.25" customHeight="1" thickBot="1">
      <c r="A11" s="332" t="s">
        <v>133</v>
      </c>
      <c r="B11" s="333"/>
      <c r="C11" s="38">
        <v>2</v>
      </c>
      <c r="D11" s="29"/>
      <c r="E11" s="29"/>
      <c r="F11" s="29"/>
      <c r="G11" s="29"/>
      <c r="H11" s="29"/>
      <c r="I11" s="29"/>
      <c r="J11" s="353" t="s">
        <v>115</v>
      </c>
      <c r="K11" s="354"/>
      <c r="L11" s="354"/>
      <c r="M11" s="221" t="s">
        <v>170</v>
      </c>
      <c r="N11" s="271"/>
      <c r="O11" s="272"/>
      <c r="P11" s="267"/>
      <c r="Q11" s="140"/>
      <c r="R11" s="29"/>
      <c r="S11" s="152"/>
    </row>
    <row r="12" spans="1:19" s="153" customFormat="1" ht="53.25" customHeight="1" thickBot="1">
      <c r="A12" s="332" t="s">
        <v>134</v>
      </c>
      <c r="B12" s="333"/>
      <c r="C12" s="223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34" t="s">
        <v>8</v>
      </c>
      <c r="B13" s="335"/>
      <c r="C13" s="39">
        <v>60</v>
      </c>
      <c r="D13" s="29"/>
      <c r="E13" s="29"/>
      <c r="F13" s="336"/>
      <c r="G13" s="336"/>
      <c r="H13" s="336"/>
      <c r="I13" s="336"/>
      <c r="J13" s="336"/>
      <c r="K13" s="336"/>
      <c r="L13" s="336"/>
      <c r="M13" s="336"/>
      <c r="N13" s="336"/>
      <c r="O13" s="37"/>
      <c r="P13" s="158"/>
      <c r="Q13" s="37"/>
    </row>
    <row r="14" spans="1:18" ht="34.5" customHeight="1" thickBot="1">
      <c r="A14" s="332" t="s">
        <v>9</v>
      </c>
      <c r="B14" s="332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7" t="s">
        <v>156</v>
      </c>
      <c r="B15" s="337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8" t="s">
        <v>21</v>
      </c>
      <c r="B16" s="28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8" t="s">
        <v>22</v>
      </c>
      <c r="B17" s="28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8" t="s">
        <v>23</v>
      </c>
      <c r="B18" s="288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8" t="s">
        <v>24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</row>
    <row r="20" spans="1:19" ht="15.75">
      <c r="A20" s="339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40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40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40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40"/>
      <c r="B24" s="224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40"/>
      <c r="B25" s="224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40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40"/>
      <c r="B27" s="224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40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40"/>
      <c r="B29" s="224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40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40"/>
      <c r="B31" s="224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40"/>
      <c r="B32" s="224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40"/>
      <c r="B33" s="224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40"/>
      <c r="B34" s="224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40"/>
      <c r="B35" s="224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40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40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40"/>
      <c r="B38" s="224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40"/>
      <c r="B39" s="224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40"/>
      <c r="B40" s="224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40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40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40"/>
      <c r="B43" s="224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40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40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40"/>
      <c r="B46" s="224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40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40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40"/>
      <c r="B49" s="224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40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40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40"/>
      <c r="B52" s="224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40"/>
      <c r="B53" s="224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40"/>
      <c r="B54" s="224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40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40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40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40"/>
      <c r="B58" s="224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40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40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40"/>
      <c r="B61" s="224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40"/>
      <c r="B62" s="224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40"/>
      <c r="B63" s="224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40"/>
      <c r="B64" s="224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40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40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40"/>
      <c r="B67" s="224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40"/>
      <c r="B68" s="224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40"/>
      <c r="B69" s="224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40"/>
      <c r="B70" s="224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40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40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40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40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40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40"/>
      <c r="B76" s="224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40"/>
      <c r="B77" s="224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40"/>
      <c r="B78" s="224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40"/>
      <c r="B79" s="224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40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40"/>
      <c r="B81" s="224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40"/>
      <c r="B82" s="224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40"/>
      <c r="B83" s="224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40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40"/>
      <c r="B85" s="224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40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40"/>
      <c r="B87" s="224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40"/>
      <c r="B88" s="224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40"/>
      <c r="B89" s="224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40"/>
      <c r="B90" s="224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40"/>
      <c r="B91" s="224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40"/>
      <c r="B92" s="224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40"/>
      <c r="B93" s="224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40"/>
      <c r="B94" s="224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40"/>
      <c r="B95" s="224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40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40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40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40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40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40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40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40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40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9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30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30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30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31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14" t="s">
        <v>87</v>
      </c>
      <c r="B110" s="315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6" t="s">
        <v>88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8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9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9"/>
      <c r="B114" s="41" t="s">
        <v>139</v>
      </c>
      <c r="C114" s="321"/>
      <c r="D114" s="322"/>
      <c r="E114" s="322"/>
      <c r="F114" s="322"/>
      <c r="G114" s="322"/>
      <c r="H114" s="322"/>
      <c r="I114" s="322"/>
      <c r="J114" s="322"/>
      <c r="K114" s="322"/>
      <c r="L114" s="323"/>
      <c r="M114" s="225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9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9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9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9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9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9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9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9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9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9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9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9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9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9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9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9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9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9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9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9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9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9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9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9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9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9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9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9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9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9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9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9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9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9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9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9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9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9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9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9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9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9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9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9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9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9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9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9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9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9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9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9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9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9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9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9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9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9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9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9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9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9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9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9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9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9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9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9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9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9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9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9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9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9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9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9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9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9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9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9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9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9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9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9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9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9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9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9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9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9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9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9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20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24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5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5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5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6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32"/>
    </row>
    <row r="213" spans="1:21" ht="30.75" customHeight="1" thickBot="1">
      <c r="A213" s="327" t="s">
        <v>104</v>
      </c>
      <c r="B213" s="328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32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81" t="s">
        <v>142</v>
      </c>
      <c r="P215" s="282"/>
      <c r="Q215" s="282"/>
      <c r="R215" s="283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81" t="s">
        <v>143</v>
      </c>
      <c r="P216" s="282"/>
      <c r="Q216" s="282"/>
      <c r="R216" s="283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81" t="s">
        <v>92</v>
      </c>
      <c r="P217" s="282"/>
      <c r="Q217" s="282"/>
      <c r="R217" s="283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81" t="s">
        <v>113</v>
      </c>
      <c r="P218" s="282"/>
      <c r="Q218" s="282"/>
      <c r="R218" s="283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81" t="s">
        <v>94</v>
      </c>
      <c r="P219" s="282"/>
      <c r="Q219" s="282"/>
      <c r="R219" s="283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81" t="s">
        <v>95</v>
      </c>
      <c r="P220" s="282"/>
      <c r="Q220" s="282"/>
      <c r="R220" s="283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300"/>
      <c r="F221" s="300"/>
      <c r="G221" s="300"/>
      <c r="H221" s="312"/>
      <c r="I221" s="312"/>
      <c r="J221" s="214"/>
      <c r="K221" s="214"/>
      <c r="L221" s="313"/>
      <c r="M221" s="313"/>
      <c r="N221" s="162"/>
      <c r="O221" s="281" t="s">
        <v>141</v>
      </c>
      <c r="P221" s="282"/>
      <c r="Q221" s="282"/>
      <c r="R221" s="283"/>
      <c r="S221" s="34"/>
    </row>
    <row r="222" spans="1:19" s="163" customFormat="1" ht="25.5" customHeight="1">
      <c r="A222" s="164"/>
      <c r="B222" s="162"/>
      <c r="C222" s="143"/>
      <c r="D222" s="143"/>
      <c r="E222" s="300"/>
      <c r="F222" s="300"/>
      <c r="G222" s="300"/>
      <c r="H222" s="140"/>
      <c r="I222" s="140"/>
      <c r="J222" s="162"/>
      <c r="K222" s="162"/>
      <c r="L222" s="162"/>
      <c r="M222" s="162"/>
      <c r="N222" s="162"/>
      <c r="O222" s="281" t="s">
        <v>117</v>
      </c>
      <c r="P222" s="282"/>
      <c r="Q222" s="282"/>
      <c r="R222" s="283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300"/>
      <c r="F223" s="300"/>
      <c r="G223" s="300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6" t="s">
        <v>121</v>
      </c>
      <c r="C225" s="307"/>
      <c r="D225" s="27">
        <f>SUM(D224:D224)</f>
        <v>0</v>
      </c>
      <c r="E225" s="300"/>
      <c r="F225" s="300"/>
      <c r="G225" s="300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8" t="s">
        <v>140</v>
      </c>
      <c r="C226" s="309"/>
      <c r="D226" s="27">
        <f>+D225*M3</f>
        <v>0</v>
      </c>
      <c r="E226" s="300"/>
      <c r="F226" s="300"/>
      <c r="G226" s="300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10" t="s">
        <v>122</v>
      </c>
      <c r="C227" s="309"/>
      <c r="D227" s="27">
        <f>+M17</f>
        <v>0</v>
      </c>
      <c r="E227" s="300"/>
      <c r="F227" s="300"/>
      <c r="G227" s="300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10" t="s">
        <v>123</v>
      </c>
      <c r="C228" s="309"/>
      <c r="D228" s="27">
        <f>+D227-D226</f>
        <v>0</v>
      </c>
      <c r="E228" s="300"/>
      <c r="F228" s="300"/>
      <c r="G228" s="300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11" t="s">
        <v>124</v>
      </c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5" t="s">
        <v>125</v>
      </c>
      <c r="B237" s="305"/>
      <c r="C237" s="305"/>
      <c r="D237" s="29"/>
      <c r="E237" s="29"/>
      <c r="F237" s="305" t="s">
        <v>126</v>
      </c>
      <c r="G237" s="305"/>
      <c r="H237" s="305"/>
      <c r="I237" s="305"/>
      <c r="J237" s="305"/>
      <c r="K237" s="305"/>
      <c r="L237" s="305"/>
      <c r="M237" s="305"/>
      <c r="N237" s="305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allowBlank="1" showInputMessage="1" showErrorMessage="1" promptTitle="HORA DE SALIDA" prompt="Ingrese la hora en que salen los estudiantes de secundaira y media" sqref="O10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MINUTOS DE DESCANSO" prompt="Ingrese el número de minutos de descanso&#10;" sqref="P5:P11"/>
    <dataValidation allowBlank="1" showInputMessage="1" showErrorMessage="1" promptTitle="DATO OBLIGATORIO" prompt="Dato obligatorio para continuar." sqref="Q5:Q1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Número total de la matrícula por nivel (preescolar-primaria) o por grado escolar." sqref="C17:L1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Código DANE de la sede." sqref="C5:H5"/>
    <dataValidation allowBlank="1" showInputMessage="1" showErrorMessage="1" promptTitle="DATO OBLIGATORIO" prompt="Marque con X" sqref="C8:H9"/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A1" sqref="A1:IV5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62" t="s">
        <v>131</v>
      </c>
      <c r="C1" s="362"/>
      <c r="D1" s="362"/>
      <c r="E1" s="362"/>
      <c r="F1" s="362"/>
      <c r="G1" s="362"/>
      <c r="H1" s="362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62" t="s">
        <v>132</v>
      </c>
      <c r="C8" s="362"/>
      <c r="D8" s="362"/>
      <c r="E8" s="362"/>
      <c r="F8" s="362"/>
      <c r="G8" s="362"/>
      <c r="H8" s="362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62" t="s">
        <v>147</v>
      </c>
      <c r="C12" s="362"/>
      <c r="D12" s="362"/>
      <c r="E12" s="362"/>
      <c r="F12" s="362"/>
      <c r="G12" s="362"/>
      <c r="H12" s="362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62" t="s">
        <v>149</v>
      </c>
      <c r="C27" s="362"/>
      <c r="D27" s="362"/>
      <c r="E27" s="362"/>
      <c r="F27" s="362"/>
      <c r="G27" s="362"/>
      <c r="H27" s="362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62" t="s">
        <v>150</v>
      </c>
      <c r="C48" s="362"/>
      <c r="D48" s="362"/>
      <c r="E48" s="362"/>
      <c r="F48" s="362"/>
      <c r="G48" s="362"/>
      <c r="H48" s="362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ÁREA DE DESEMPEÑO" prompt="Básica Secundaria y Media- Lenguaje, Matemáticas, Ciencias Naturales, Ciencias Sociales... etc" sqref="I50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Primaria" sqref="I29:I47"/>
    <dataValidation allowBlank="1" showInputMessage="1" showErrorMessage="1" promptTitle="ÁREA DE DESEMPEÑO" prompt="Preescolar" sqref="I14:I26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ipo de Nombramiento" prompt="Propiedad, Provisional, Temporal, Comisión, Permiso Sindical" sqref="G2 G9 G13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1">
      <selection activeCell="Q18" sqref="Q18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5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152"/>
    </row>
    <row r="2" spans="1:19" s="153" customFormat="1" ht="15.75" customHeight="1">
      <c r="A2" s="288" t="s">
        <v>1</v>
      </c>
      <c r="B2" s="288"/>
      <c r="C2" s="357">
        <f>+'Consolidado IE o CE '!C3:D3</f>
        <v>2012</v>
      </c>
      <c r="D2" s="35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8" t="s">
        <v>2</v>
      </c>
      <c r="B3" s="288"/>
      <c r="C3" s="358">
        <f>+'Consolidado IE o CE '!C4:H4</f>
        <v>0</v>
      </c>
      <c r="D3" s="358"/>
      <c r="E3" s="358"/>
      <c r="F3" s="358"/>
      <c r="G3" s="358"/>
      <c r="H3" s="358"/>
      <c r="J3" s="359" t="s">
        <v>135</v>
      </c>
      <c r="K3" s="360"/>
      <c r="L3" s="361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8" t="s">
        <v>3</v>
      </c>
      <c r="B4" s="288"/>
      <c r="C4" s="341">
        <f>+'Consolidado IE o CE '!C5:H5</f>
        <v>0</v>
      </c>
      <c r="D4" s="341"/>
      <c r="E4" s="341"/>
      <c r="F4" s="341"/>
      <c r="G4" s="341"/>
      <c r="H4" s="341"/>
      <c r="J4" s="342" t="s">
        <v>107</v>
      </c>
      <c r="K4" s="343"/>
      <c r="L4" s="344"/>
      <c r="M4" s="226" t="s">
        <v>171</v>
      </c>
      <c r="N4" s="230" t="s">
        <v>172</v>
      </c>
      <c r="O4" s="230" t="s">
        <v>173</v>
      </c>
      <c r="P4" s="231" t="s">
        <v>108</v>
      </c>
      <c r="Q4" s="143"/>
    </row>
    <row r="5" spans="1:18" s="153" customFormat="1" ht="31.5" customHeight="1">
      <c r="A5" s="288" t="s">
        <v>151</v>
      </c>
      <c r="B5" s="288"/>
      <c r="C5" s="345"/>
      <c r="D5" s="345"/>
      <c r="E5" s="345"/>
      <c r="F5" s="345"/>
      <c r="G5" s="345"/>
      <c r="H5" s="345"/>
      <c r="J5" s="347" t="s">
        <v>110</v>
      </c>
      <c r="K5" s="348"/>
      <c r="L5" s="348"/>
      <c r="M5" s="227" t="s">
        <v>26</v>
      </c>
      <c r="N5" s="271"/>
      <c r="O5" s="272"/>
      <c r="P5" s="267"/>
      <c r="Q5" s="140"/>
      <c r="R5" s="222"/>
    </row>
    <row r="6" spans="1:17" s="153" customFormat="1" ht="33" customHeight="1">
      <c r="A6" s="288" t="s">
        <v>152</v>
      </c>
      <c r="B6" s="288"/>
      <c r="C6" s="346">
        <f>+'Consolidado IE o CE '!C7:H7</f>
        <v>0</v>
      </c>
      <c r="D6" s="346"/>
      <c r="E6" s="346"/>
      <c r="F6" s="346"/>
      <c r="G6" s="346"/>
      <c r="H6" s="346"/>
      <c r="J6" s="349"/>
      <c r="K6" s="350"/>
      <c r="L6" s="350"/>
      <c r="M6" s="228" t="s">
        <v>168</v>
      </c>
      <c r="N6" s="273"/>
      <c r="O6" s="274"/>
      <c r="P6" s="275"/>
      <c r="Q6" s="140"/>
    </row>
    <row r="7" spans="1:17" s="153" customFormat="1" ht="30.75" customHeight="1" thickBot="1">
      <c r="A7" s="288" t="s">
        <v>136</v>
      </c>
      <c r="B7" s="288"/>
      <c r="C7" s="293"/>
      <c r="D7" s="293"/>
      <c r="E7" s="293"/>
      <c r="F7" s="293"/>
      <c r="G7" s="293"/>
      <c r="H7" s="293"/>
      <c r="J7" s="351"/>
      <c r="K7" s="352"/>
      <c r="L7" s="352"/>
      <c r="M7" s="229" t="s">
        <v>169</v>
      </c>
      <c r="N7" s="276"/>
      <c r="O7" s="277"/>
      <c r="P7" s="278"/>
      <c r="Q7" s="140"/>
    </row>
    <row r="8" spans="1:17" s="153" customFormat="1" ht="32.25" customHeight="1">
      <c r="A8" s="288" t="s">
        <v>137</v>
      </c>
      <c r="B8" s="288"/>
      <c r="C8" s="291"/>
      <c r="D8" s="291"/>
      <c r="E8" s="291"/>
      <c r="F8" s="291"/>
      <c r="G8" s="291"/>
      <c r="H8" s="291"/>
      <c r="J8" s="347" t="s">
        <v>112</v>
      </c>
      <c r="K8" s="348"/>
      <c r="L8" s="348"/>
      <c r="M8" s="227" t="s">
        <v>26</v>
      </c>
      <c r="N8" s="271"/>
      <c r="O8" s="272"/>
      <c r="P8" s="267"/>
      <c r="Q8" s="140"/>
    </row>
    <row r="9" spans="1:19" s="153" customFormat="1" ht="32.25" customHeight="1">
      <c r="A9" s="285" t="s">
        <v>138</v>
      </c>
      <c r="B9" s="285"/>
      <c r="C9" s="291"/>
      <c r="D9" s="291"/>
      <c r="E9" s="291"/>
      <c r="F9" s="291"/>
      <c r="G9" s="291"/>
      <c r="H9" s="291"/>
      <c r="J9" s="349"/>
      <c r="K9" s="350"/>
      <c r="L9" s="350"/>
      <c r="M9" s="228" t="s">
        <v>168</v>
      </c>
      <c r="N9" s="273"/>
      <c r="O9" s="274"/>
      <c r="P9" s="275"/>
      <c r="Q9" s="140"/>
      <c r="R9" s="29"/>
      <c r="S9" s="152"/>
    </row>
    <row r="10" spans="1:19" s="153" customFormat="1" ht="32.25" customHeight="1" thickBot="1">
      <c r="A10" s="288" t="s">
        <v>7</v>
      </c>
      <c r="B10" s="288"/>
      <c r="C10" s="341">
        <f>+'Consolidado IE o CE '!C11:H11</f>
        <v>0</v>
      </c>
      <c r="D10" s="341"/>
      <c r="E10" s="341"/>
      <c r="F10" s="341"/>
      <c r="G10" s="341"/>
      <c r="H10" s="341"/>
      <c r="I10" s="29"/>
      <c r="J10" s="351"/>
      <c r="K10" s="352"/>
      <c r="L10" s="352"/>
      <c r="M10" s="229" t="s">
        <v>169</v>
      </c>
      <c r="N10" s="276"/>
      <c r="O10" s="277"/>
      <c r="P10" s="278"/>
      <c r="Q10" s="140"/>
      <c r="R10" s="29"/>
      <c r="S10" s="152"/>
    </row>
    <row r="11" spans="1:19" s="153" customFormat="1" ht="53.25" customHeight="1" thickBot="1">
      <c r="A11" s="332" t="s">
        <v>133</v>
      </c>
      <c r="B11" s="333"/>
      <c r="C11" s="38">
        <v>2</v>
      </c>
      <c r="D11" s="29"/>
      <c r="E11" s="29"/>
      <c r="F11" s="29"/>
      <c r="G11" s="29"/>
      <c r="H11" s="29"/>
      <c r="I11" s="29"/>
      <c r="J11" s="353" t="s">
        <v>115</v>
      </c>
      <c r="K11" s="354"/>
      <c r="L11" s="354"/>
      <c r="M11" s="221" t="s">
        <v>170</v>
      </c>
      <c r="N11" s="271"/>
      <c r="O11" s="272"/>
      <c r="P11" s="267"/>
      <c r="Q11" s="140"/>
      <c r="R11" s="29"/>
      <c r="S11" s="152"/>
    </row>
    <row r="12" spans="1:19" s="153" customFormat="1" ht="53.25" customHeight="1" thickBot="1">
      <c r="A12" s="332" t="s">
        <v>134</v>
      </c>
      <c r="B12" s="333"/>
      <c r="C12" s="223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34" t="s">
        <v>8</v>
      </c>
      <c r="B13" s="335"/>
      <c r="C13" s="39">
        <v>60</v>
      </c>
      <c r="D13" s="29"/>
      <c r="E13" s="29"/>
      <c r="F13" s="336"/>
      <c r="G13" s="336"/>
      <c r="H13" s="336"/>
      <c r="I13" s="336"/>
      <c r="J13" s="336"/>
      <c r="K13" s="336"/>
      <c r="L13" s="336"/>
      <c r="M13" s="336"/>
      <c r="N13" s="336"/>
      <c r="O13" s="37"/>
      <c r="P13" s="158"/>
      <c r="Q13" s="37"/>
    </row>
    <row r="14" spans="1:18" ht="34.5" customHeight="1" thickBot="1">
      <c r="A14" s="332" t="s">
        <v>9</v>
      </c>
      <c r="B14" s="332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7" t="s">
        <v>156</v>
      </c>
      <c r="B15" s="337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8" t="s">
        <v>21</v>
      </c>
      <c r="B16" s="28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8" t="s">
        <v>22</v>
      </c>
      <c r="B17" s="28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8" t="s">
        <v>23</v>
      </c>
      <c r="B18" s="288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8" t="s">
        <v>24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</row>
    <row r="20" spans="1:19" ht="15.75">
      <c r="A20" s="339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40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40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40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40"/>
      <c r="B24" s="224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40"/>
      <c r="B25" s="224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40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40"/>
      <c r="B27" s="224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40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40"/>
      <c r="B29" s="224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40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40"/>
      <c r="B31" s="224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40"/>
      <c r="B32" s="224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40"/>
      <c r="B33" s="224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40"/>
      <c r="B34" s="224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40"/>
      <c r="B35" s="224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40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40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40"/>
      <c r="B38" s="224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40"/>
      <c r="B39" s="224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40"/>
      <c r="B40" s="224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40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40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40"/>
      <c r="B43" s="224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40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40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40"/>
      <c r="B46" s="224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40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40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40"/>
      <c r="B49" s="224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40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40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40"/>
      <c r="B52" s="224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40"/>
      <c r="B53" s="224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40"/>
      <c r="B54" s="224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40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40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40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40"/>
      <c r="B58" s="224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40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40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40"/>
      <c r="B61" s="224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40"/>
      <c r="B62" s="224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40"/>
      <c r="B63" s="224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40"/>
      <c r="B64" s="224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40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40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40"/>
      <c r="B67" s="224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40"/>
      <c r="B68" s="224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40"/>
      <c r="B69" s="224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40"/>
      <c r="B70" s="224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40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40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40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40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40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40"/>
      <c r="B76" s="224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40"/>
      <c r="B77" s="224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40"/>
      <c r="B78" s="224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40"/>
      <c r="B79" s="224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40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40"/>
      <c r="B81" s="224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40"/>
      <c r="B82" s="224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40"/>
      <c r="B83" s="224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40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40"/>
      <c r="B85" s="224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40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40"/>
      <c r="B87" s="224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40"/>
      <c r="B88" s="224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40"/>
      <c r="B89" s="224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40"/>
      <c r="B90" s="224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40"/>
      <c r="B91" s="224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40"/>
      <c r="B92" s="224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40"/>
      <c r="B93" s="224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40"/>
      <c r="B94" s="224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40"/>
      <c r="B95" s="224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40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40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40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40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40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40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40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40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40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9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30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30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30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31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14" t="s">
        <v>87</v>
      </c>
      <c r="B110" s="315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6" t="s">
        <v>88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8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9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9"/>
      <c r="B114" s="41" t="s">
        <v>139</v>
      </c>
      <c r="C114" s="321"/>
      <c r="D114" s="322"/>
      <c r="E114" s="322"/>
      <c r="F114" s="322"/>
      <c r="G114" s="322"/>
      <c r="H114" s="322"/>
      <c r="I114" s="322"/>
      <c r="J114" s="322"/>
      <c r="K114" s="322"/>
      <c r="L114" s="323"/>
      <c r="M114" s="225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9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9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9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9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9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9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9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9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9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9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9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9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9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9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9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9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9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9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9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9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9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9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9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9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9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9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9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9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9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9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9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9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9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9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9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9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9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9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9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9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9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9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9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9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9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9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9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9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9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9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9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9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9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9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9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9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9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9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9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9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9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9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9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9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9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9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9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9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9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9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9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9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9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9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9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9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9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9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9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9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9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9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9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9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9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9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9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9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9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9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9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9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20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24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5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5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5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6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32"/>
    </row>
    <row r="213" spans="1:21" ht="30.75" customHeight="1" thickBot="1">
      <c r="A213" s="327" t="s">
        <v>104</v>
      </c>
      <c r="B213" s="328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32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81" t="s">
        <v>142</v>
      </c>
      <c r="P215" s="282"/>
      <c r="Q215" s="282"/>
      <c r="R215" s="283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81" t="s">
        <v>143</v>
      </c>
      <c r="P216" s="282"/>
      <c r="Q216" s="282"/>
      <c r="R216" s="283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81" t="s">
        <v>92</v>
      </c>
      <c r="P217" s="282"/>
      <c r="Q217" s="282"/>
      <c r="R217" s="283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81" t="s">
        <v>113</v>
      </c>
      <c r="P218" s="282"/>
      <c r="Q218" s="282"/>
      <c r="R218" s="283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81" t="s">
        <v>94</v>
      </c>
      <c r="P219" s="282"/>
      <c r="Q219" s="282"/>
      <c r="R219" s="283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81" t="s">
        <v>95</v>
      </c>
      <c r="P220" s="282"/>
      <c r="Q220" s="282"/>
      <c r="R220" s="283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300"/>
      <c r="F221" s="300"/>
      <c r="G221" s="300"/>
      <c r="H221" s="312"/>
      <c r="I221" s="312"/>
      <c r="J221" s="214"/>
      <c r="K221" s="214"/>
      <c r="L221" s="313"/>
      <c r="M221" s="313"/>
      <c r="N221" s="162"/>
      <c r="O221" s="281" t="s">
        <v>141</v>
      </c>
      <c r="P221" s="282"/>
      <c r="Q221" s="282"/>
      <c r="R221" s="283"/>
      <c r="S221" s="34"/>
    </row>
    <row r="222" spans="1:19" s="163" customFormat="1" ht="25.5" customHeight="1">
      <c r="A222" s="164"/>
      <c r="B222" s="162"/>
      <c r="C222" s="143"/>
      <c r="D222" s="143"/>
      <c r="E222" s="300"/>
      <c r="F222" s="300"/>
      <c r="G222" s="300"/>
      <c r="H222" s="140"/>
      <c r="I222" s="140"/>
      <c r="J222" s="162"/>
      <c r="K222" s="162"/>
      <c r="L222" s="162"/>
      <c r="M222" s="162"/>
      <c r="N222" s="162"/>
      <c r="O222" s="281" t="s">
        <v>117</v>
      </c>
      <c r="P222" s="282"/>
      <c r="Q222" s="282"/>
      <c r="R222" s="283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300"/>
      <c r="F223" s="300"/>
      <c r="G223" s="300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6" t="s">
        <v>121</v>
      </c>
      <c r="C225" s="307"/>
      <c r="D225" s="27">
        <f>SUM(D224:D224)</f>
        <v>0</v>
      </c>
      <c r="E225" s="300"/>
      <c r="F225" s="300"/>
      <c r="G225" s="300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8" t="s">
        <v>140</v>
      </c>
      <c r="C226" s="309"/>
      <c r="D226" s="27">
        <f>+D225*M3</f>
        <v>0</v>
      </c>
      <c r="E226" s="300"/>
      <c r="F226" s="300"/>
      <c r="G226" s="300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10" t="s">
        <v>122</v>
      </c>
      <c r="C227" s="309"/>
      <c r="D227" s="27">
        <f>+M17</f>
        <v>0</v>
      </c>
      <c r="E227" s="300"/>
      <c r="F227" s="300"/>
      <c r="G227" s="300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10" t="s">
        <v>123</v>
      </c>
      <c r="C228" s="309"/>
      <c r="D228" s="27">
        <f>+D227-D226</f>
        <v>0</v>
      </c>
      <c r="E228" s="300"/>
      <c r="F228" s="300"/>
      <c r="G228" s="300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11" t="s">
        <v>124</v>
      </c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5" t="s">
        <v>125</v>
      </c>
      <c r="B237" s="305"/>
      <c r="C237" s="305"/>
      <c r="D237" s="29"/>
      <c r="E237" s="29"/>
      <c r="F237" s="305" t="s">
        <v>126</v>
      </c>
      <c r="G237" s="305"/>
      <c r="H237" s="305"/>
      <c r="I237" s="305"/>
      <c r="J237" s="305"/>
      <c r="K237" s="305"/>
      <c r="L237" s="305"/>
      <c r="M237" s="305"/>
      <c r="N237" s="305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allowBlank="1" showInputMessage="1" showErrorMessage="1" promptTitle="HORA DE SALIDA" prompt="Ingrese la hora en que salen los estudiantes de secundaira y media" sqref="O10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MINUTOS DE DESCANSO" prompt="Ingrese el número de minutos de descanso&#10;" sqref="P5:P11"/>
    <dataValidation allowBlank="1" showInputMessage="1" showErrorMessage="1" promptTitle="DATO OBLIGATORIO" prompt="Dato obligatorio para continuar." sqref="Q5:Q1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Número total de la matrícula por nivel (preescolar-primaria) o por grado escolar." sqref="C17:L1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Código DANE de la sede." sqref="C5:H5"/>
    <dataValidation allowBlank="1" showInputMessage="1" showErrorMessage="1" promptTitle="DATO OBLIGATORIO" prompt="Marque con X" sqref="C8:H9"/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Segura Jimenez</dc:creator>
  <cp:keywords/>
  <dc:description/>
  <cp:lastModifiedBy>Luz Dary Segura Jimenez</cp:lastModifiedBy>
  <cp:lastPrinted>2012-10-02T22:21:07Z</cp:lastPrinted>
  <dcterms:created xsi:type="dcterms:W3CDTF">2012-06-15T22:24:46Z</dcterms:created>
  <dcterms:modified xsi:type="dcterms:W3CDTF">2013-06-13T16:55:40Z</dcterms:modified>
  <cp:category/>
  <cp:version/>
  <cp:contentType/>
  <cp:contentStatus/>
</cp:coreProperties>
</file>